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activeTab="3"/>
  </bookViews>
  <sheets>
    <sheet name="приложение1" sheetId="1" r:id="rId1"/>
    <sheet name="приложение2" sheetId="2" r:id="rId2"/>
    <sheet name="ЗПК с 1 июля" sheetId="3" r:id="rId3"/>
    <sheet name="ЗПК с 1 ноября" sheetId="4" r:id="rId4"/>
  </sheets>
  <calcPr calcId="125725"/>
</workbook>
</file>

<file path=xl/calcChain.xml><?xml version="1.0" encoding="utf-8"?>
<calcChain xmlns="http://schemas.openxmlformats.org/spreadsheetml/2006/main">
  <c r="D76" i="3"/>
  <c r="D75"/>
  <c r="D74"/>
  <c r="D73"/>
  <c r="D72"/>
  <c r="D71"/>
  <c r="D70"/>
  <c r="D69"/>
  <c r="D68"/>
  <c r="D67"/>
  <c r="D66"/>
  <c r="D65"/>
  <c r="D64"/>
  <c r="D63"/>
  <c r="D62"/>
  <c r="D61"/>
  <c r="D60"/>
  <c r="D56"/>
  <c r="D55"/>
  <c r="D54"/>
  <c r="D51"/>
  <c r="D50"/>
  <c r="D49"/>
  <c r="D48"/>
  <c r="D47"/>
  <c r="D46"/>
  <c r="D45"/>
  <c r="D44"/>
  <c r="D43"/>
  <c r="D42"/>
  <c r="D41"/>
  <c r="D40"/>
  <c r="D39"/>
  <c r="D38"/>
  <c r="D37"/>
  <c r="D36"/>
  <c r="D31"/>
  <c r="D30"/>
  <c r="D26"/>
  <c r="D25"/>
  <c r="D24"/>
  <c r="D23"/>
  <c r="D22"/>
  <c r="D21"/>
  <c r="D20"/>
  <c r="D19"/>
  <c r="D18"/>
  <c r="D17"/>
  <c r="D16"/>
  <c r="D15"/>
  <c r="D76" i="4"/>
  <c r="D75"/>
  <c r="D73"/>
  <c r="D72"/>
  <c r="D71"/>
  <c r="D70"/>
  <c r="D69"/>
  <c r="D68"/>
  <c r="D67"/>
  <c r="D66"/>
  <c r="D65"/>
  <c r="D64"/>
  <c r="D63"/>
  <c r="D62"/>
  <c r="D61"/>
  <c r="D60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1"/>
  <c r="D30"/>
  <c r="D26"/>
  <c r="D25"/>
  <c r="D24"/>
  <c r="D23"/>
  <c r="D22"/>
  <c r="D21"/>
  <c r="D20"/>
  <c r="D19"/>
  <c r="D18"/>
  <c r="D17"/>
  <c r="D16"/>
  <c r="D15"/>
  <c r="E16" i="1"/>
  <c r="E14" i="2"/>
  <c r="E166" i="1"/>
  <c r="E64" l="1"/>
  <c r="E13" i="2"/>
  <c r="E322" i="1"/>
  <c r="E321"/>
  <c r="E320"/>
  <c r="E323"/>
  <c r="E305"/>
  <c r="E384"/>
  <c r="E385"/>
  <c r="E363"/>
  <c r="E358"/>
  <c r="E357"/>
  <c r="E356"/>
  <c r="E355"/>
  <c r="E354"/>
  <c r="E290"/>
  <c r="E40"/>
  <c r="E39"/>
  <c r="E38"/>
  <c r="E47"/>
  <c r="E46"/>
  <c r="E45"/>
  <c r="E42"/>
  <c r="E43"/>
  <c r="E44"/>
  <c r="E369"/>
  <c r="E23"/>
  <c r="E34"/>
  <c r="E22"/>
  <c r="E123"/>
  <c r="E127"/>
  <c r="E126"/>
  <c r="E353"/>
  <c r="E371"/>
  <c r="E368"/>
  <c r="E204"/>
  <c r="E203"/>
  <c r="E202"/>
  <c r="E217"/>
  <c r="E221"/>
  <c r="E173"/>
  <c r="E278"/>
  <c r="E279"/>
  <c r="E280"/>
  <c r="E289"/>
  <c r="E78"/>
  <c r="E24"/>
  <c r="E335"/>
  <c r="E334"/>
  <c r="E333"/>
  <c r="E332"/>
  <c r="E331"/>
  <c r="E168"/>
  <c r="E167"/>
  <c r="E162"/>
  <c r="E163"/>
  <c r="E161"/>
  <c r="E156"/>
  <c r="E155"/>
  <c r="E154"/>
  <c r="E153"/>
  <c r="E151"/>
  <c r="E150"/>
  <c r="E149"/>
  <c r="E148"/>
  <c r="E146"/>
  <c r="E145"/>
  <c r="E144"/>
  <c r="E143"/>
  <c r="E141"/>
  <c r="E140"/>
  <c r="E139"/>
  <c r="E138"/>
  <c r="E133"/>
  <c r="E382"/>
  <c r="E381"/>
  <c r="E380"/>
  <c r="E379"/>
  <c r="E377"/>
  <c r="E374"/>
  <c r="E372"/>
  <c r="E370"/>
  <c r="E365"/>
  <c r="E367" s="1"/>
  <c r="E362"/>
  <c r="E360"/>
  <c r="E351"/>
  <c r="E350"/>
  <c r="E349"/>
  <c r="E348"/>
  <c r="E347"/>
  <c r="E346"/>
  <c r="E344"/>
  <c r="E343"/>
  <c r="E342"/>
  <c r="E341"/>
  <c r="E340"/>
  <c r="E339"/>
  <c r="E338"/>
  <c r="E337"/>
  <c r="E336"/>
  <c r="E328"/>
  <c r="E326"/>
  <c r="E325"/>
  <c r="E319"/>
  <c r="E318"/>
  <c r="E317"/>
  <c r="E316"/>
  <c r="E315"/>
  <c r="E314"/>
  <c r="E313"/>
  <c r="E312"/>
  <c r="E311"/>
  <c r="E310"/>
  <c r="E309"/>
  <c r="E308"/>
  <c r="E307"/>
  <c r="E306"/>
  <c r="E304"/>
  <c r="E303"/>
  <c r="E301"/>
  <c r="E300"/>
  <c r="E299"/>
  <c r="E298"/>
  <c r="E297"/>
  <c r="E296"/>
  <c r="E295"/>
  <c r="E294"/>
  <c r="E293"/>
  <c r="E292"/>
  <c r="E288"/>
  <c r="E287"/>
  <c r="E286"/>
  <c r="E285"/>
  <c r="E284"/>
  <c r="E283"/>
  <c r="E276"/>
  <c r="E275"/>
  <c r="E274"/>
  <c r="E273"/>
  <c r="E272"/>
  <c r="E271"/>
  <c r="E270"/>
  <c r="E269"/>
  <c r="E268"/>
  <c r="E267"/>
  <c r="E266"/>
  <c r="E265"/>
  <c r="E264"/>
  <c r="E263"/>
  <c r="E261"/>
  <c r="E260"/>
  <c r="E259"/>
  <c r="E258"/>
  <c r="E257"/>
  <c r="E256"/>
  <c r="E255"/>
  <c r="E254"/>
  <c r="E253"/>
  <c r="E252"/>
  <c r="E251"/>
  <c r="E249"/>
  <c r="E248"/>
  <c r="E247"/>
  <c r="E246"/>
  <c r="E245"/>
  <c r="E244"/>
  <c r="E243"/>
  <c r="E242"/>
  <c r="E241"/>
  <c r="E240"/>
  <c r="E239"/>
  <c r="E238"/>
  <c r="E237"/>
  <c r="E235"/>
  <c r="E234"/>
  <c r="E233"/>
  <c r="E232"/>
  <c r="E231"/>
  <c r="E230"/>
  <c r="E229"/>
  <c r="E228"/>
  <c r="E227"/>
  <c r="E225"/>
  <c r="E223"/>
  <c r="E220"/>
  <c r="E219"/>
  <c r="E218"/>
  <c r="E216"/>
  <c r="E215"/>
  <c r="E214"/>
  <c r="E213"/>
  <c r="E212"/>
  <c r="E211"/>
  <c r="E210"/>
  <c r="E209"/>
  <c r="E208"/>
  <c r="E207"/>
  <c r="E205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77"/>
  <c r="E176"/>
  <c r="E175"/>
  <c r="E174"/>
  <c r="E172"/>
  <c r="E171"/>
  <c r="E170"/>
  <c r="E165"/>
  <c r="E159"/>
  <c r="E158"/>
  <c r="E134"/>
  <c r="E131"/>
  <c r="E130"/>
  <c r="E128"/>
  <c r="E125"/>
  <c r="E124"/>
  <c r="E122"/>
  <c r="E120"/>
  <c r="E119"/>
  <c r="E118"/>
  <c r="E117"/>
  <c r="E116"/>
  <c r="E115"/>
  <c r="E114"/>
  <c r="E113"/>
  <c r="E112"/>
  <c r="E111"/>
  <c r="E110"/>
  <c r="E109"/>
  <c r="E108"/>
  <c r="E106"/>
  <c r="E104"/>
  <c r="E103"/>
  <c r="E101"/>
  <c r="E99"/>
  <c r="E98"/>
  <c r="E96"/>
  <c r="E92"/>
  <c r="E91"/>
  <c r="E90"/>
  <c r="E89"/>
  <c r="E88"/>
  <c r="E87"/>
  <c r="E86"/>
  <c r="E85"/>
  <c r="E84"/>
  <c r="E83"/>
  <c r="E82"/>
  <c r="E81"/>
  <c r="E80"/>
  <c r="E79"/>
  <c r="E77"/>
  <c r="E74"/>
  <c r="E69"/>
  <c r="E59"/>
  <c r="E53"/>
  <c r="E50"/>
  <c r="E35"/>
  <c r="E32"/>
  <c r="E31"/>
  <c r="E30"/>
  <c r="E29"/>
  <c r="E28"/>
  <c r="E27"/>
  <c r="E26"/>
  <c r="E25"/>
  <c r="E21"/>
  <c r="E20"/>
  <c r="E19"/>
  <c r="E18"/>
  <c r="E17"/>
  <c r="E366" l="1"/>
  <c r="E132"/>
  <c r="D17" i="2"/>
  <c r="E17" s="1"/>
  <c r="D19"/>
  <c r="E19" s="1"/>
  <c r="D26"/>
  <c r="E26" s="1"/>
  <c r="D24"/>
  <c r="E24" s="1"/>
  <c r="D22"/>
  <c r="E22" s="1"/>
  <c r="D30"/>
  <c r="E30" s="1"/>
  <c r="D20"/>
  <c r="E20" s="1"/>
  <c r="D28"/>
  <c r="E28" s="1"/>
</calcChain>
</file>

<file path=xl/sharedStrings.xml><?xml version="1.0" encoding="utf-8"?>
<sst xmlns="http://schemas.openxmlformats.org/spreadsheetml/2006/main" count="971" uniqueCount="535">
  <si>
    <t>Наименование услуги</t>
  </si>
  <si>
    <t>Кол-во</t>
  </si>
  <si>
    <t>у.ед.</t>
  </si>
  <si>
    <t>Стоимость</t>
  </si>
  <si>
    <t>услуги</t>
  </si>
  <si>
    <t>I</t>
  </si>
  <si>
    <t>Поликлиника:</t>
  </si>
  <si>
    <t xml:space="preserve"> - хирург, травматолог</t>
  </si>
  <si>
    <t xml:space="preserve"> - отоларинголог</t>
  </si>
  <si>
    <t xml:space="preserve"> - дерматолог (с выдачей справки в бассейн)</t>
  </si>
  <si>
    <t xml:space="preserve"> - офтальмолог</t>
  </si>
  <si>
    <t xml:space="preserve"> - инфекционист</t>
  </si>
  <si>
    <t xml:space="preserve"> - фтизиатр</t>
  </si>
  <si>
    <t xml:space="preserve"> - психиатр</t>
  </si>
  <si>
    <t xml:space="preserve"> - невролог</t>
  </si>
  <si>
    <t xml:space="preserve"> - онколог</t>
  </si>
  <si>
    <t xml:space="preserve"> - терапевт</t>
  </si>
  <si>
    <t xml:space="preserve"> - акушер-гинеколог</t>
  </si>
  <si>
    <t xml:space="preserve"> - эндокринолог</t>
  </si>
  <si>
    <t xml:space="preserve"> - врач общей практики</t>
  </si>
  <si>
    <t xml:space="preserve"> - кардиолог</t>
  </si>
  <si>
    <t xml:space="preserve"> - дерматовенеролог (первичный со взятием мазков)</t>
  </si>
  <si>
    <t xml:space="preserve"> - медосмотр врачом дерматовенерологом (первичный осмотр</t>
  </si>
  <si>
    <t>со взятием мазков +повторный осмотр с ответами анализов)</t>
  </si>
  <si>
    <t xml:space="preserve"> - терапевт с заключением профпатолога</t>
  </si>
  <si>
    <t>Инъекции в/в на дому (без стоимости лекарств)</t>
  </si>
  <si>
    <t>Проведение операций и манипуляций в хирургическом кабинете пол-ки:</t>
  </si>
  <si>
    <t>Операция I категории сложности:</t>
  </si>
  <si>
    <t xml:space="preserve"> - удаление ногтевой пластинки</t>
  </si>
  <si>
    <t xml:space="preserve"> - удаление инородного тела</t>
  </si>
  <si>
    <t>Операция II категории сложности:</t>
  </si>
  <si>
    <t xml:space="preserve"> - обработка ожоговой поверхности</t>
  </si>
  <si>
    <t xml:space="preserve"> -вскытие флегмонты, фурукула, абсцесса, панариций</t>
  </si>
  <si>
    <t xml:space="preserve"> - удаление папилломы, атеромы</t>
  </si>
  <si>
    <t xml:space="preserve"> - удаление инородных тел с разрезом</t>
  </si>
  <si>
    <t xml:space="preserve"> - ПХО раны</t>
  </si>
  <si>
    <t>Манипуляция</t>
  </si>
  <si>
    <t xml:space="preserve"> - снятие швов</t>
  </si>
  <si>
    <t xml:space="preserve"> - замена катетера + промывание мочевого пузыря</t>
  </si>
  <si>
    <t xml:space="preserve">Проведение операций и манипуляций в перевязочной </t>
  </si>
  <si>
    <t>травматологического кабинета пол-ки:</t>
  </si>
  <si>
    <t xml:space="preserve"> - вправление вывиха</t>
  </si>
  <si>
    <t xml:space="preserve"> - репозиция отломков</t>
  </si>
  <si>
    <t xml:space="preserve"> - терапевтическая пункция суставов</t>
  </si>
  <si>
    <t xml:space="preserve"> - блокада</t>
  </si>
  <si>
    <t xml:space="preserve"> - перевязки</t>
  </si>
  <si>
    <t xml:space="preserve"> - наложение гипса (стоимость материала оплачивается дополнительно)</t>
  </si>
  <si>
    <t xml:space="preserve"> - наложение повязки "Дезо"</t>
  </si>
  <si>
    <t xml:space="preserve"> - повторное наложение гипса (по вине больного) стоимость материала</t>
  </si>
  <si>
    <t>(гипса) оплачивается дополнительно</t>
  </si>
  <si>
    <t>Проведение манипуляций врачом офтальмологм</t>
  </si>
  <si>
    <t xml:space="preserve"> - введение лекарств под коньюктиву</t>
  </si>
  <si>
    <t xml:space="preserve"> - введение лекарств внутрь холязиона</t>
  </si>
  <si>
    <t xml:space="preserve"> - введение лекарств в ретробульбарное пространство</t>
  </si>
  <si>
    <t xml:space="preserve"> - промывание слезных путей</t>
  </si>
  <si>
    <t xml:space="preserve"> - гонкоскопия</t>
  </si>
  <si>
    <t xml:space="preserve"> - определение поля зрения</t>
  </si>
  <si>
    <t xml:space="preserve"> - снитие швов</t>
  </si>
  <si>
    <t xml:space="preserve"> - подбор очков</t>
  </si>
  <si>
    <t xml:space="preserve"> - осмотр на щелевой лампе</t>
  </si>
  <si>
    <t xml:space="preserve"> - измерение ВГД</t>
  </si>
  <si>
    <t xml:space="preserve"> - скиоскопия</t>
  </si>
  <si>
    <t xml:space="preserve"> - эпиляция ресниц</t>
  </si>
  <si>
    <t xml:space="preserve"> - осмотр глазного дна</t>
  </si>
  <si>
    <t xml:space="preserve"> - коррекция зрения с помощью очков</t>
  </si>
  <si>
    <t xml:space="preserve"> - лечение хронических блефароконьюктевитов (обработка краев век,</t>
  </si>
  <si>
    <t>массаж век стеклянной палочкой, наложение мази)</t>
  </si>
  <si>
    <t>Внутрислизистое введение лекарственных средств (блокада)</t>
  </si>
  <si>
    <t xml:space="preserve"> - за курс лечения (за 7-10 проц.)</t>
  </si>
  <si>
    <t>Удаление серных пробок</t>
  </si>
  <si>
    <t>Продувание ушей по Полеттцеру</t>
  </si>
  <si>
    <t>Промывание пазух методом перемещения (1 проц.)</t>
  </si>
  <si>
    <t xml:space="preserve"> -за курс лечения (5-7 проц.)</t>
  </si>
  <si>
    <t xml:space="preserve"> - за курс лечения (5-7 проц.)</t>
  </si>
  <si>
    <t>Аудиометрия (1 проц.)</t>
  </si>
  <si>
    <t>Промывание небных миндалин (1 проц.)</t>
  </si>
  <si>
    <t>Парамеатальная блокада (1 проц.)</t>
  </si>
  <si>
    <t xml:space="preserve"> - за курс лечения (3-4 проц.)</t>
  </si>
  <si>
    <t>УЗИ ППН (1 проц.)</t>
  </si>
  <si>
    <t>Пункция</t>
  </si>
  <si>
    <t>Парацентез</t>
  </si>
  <si>
    <t>Удаление инородного тела из носа</t>
  </si>
  <si>
    <t>Вскрытие паротоид.абсцесса</t>
  </si>
  <si>
    <t>Введение лекарственных препаратов в наружное и среднее ухо</t>
  </si>
  <si>
    <t>Удаление инородного тела из глотки</t>
  </si>
  <si>
    <t>Эндоларингиальное введение лекартсвенных средств</t>
  </si>
  <si>
    <t>Санация послеоперационных полостей после радикальной операции на ушах</t>
  </si>
  <si>
    <t>Смазывание глотки</t>
  </si>
  <si>
    <t>Прокалывание ушей</t>
  </si>
  <si>
    <t>II</t>
  </si>
  <si>
    <t>Женская консультация</t>
  </si>
  <si>
    <t>Консультативный прием врача-гинеколога (со взятием мазков)</t>
  </si>
  <si>
    <t>УЗИ при гинекологических заболеваниях</t>
  </si>
  <si>
    <t>УЗИ беременных до 12 недель</t>
  </si>
  <si>
    <t>Определение пола плода</t>
  </si>
  <si>
    <t>УЗИ свыше 3-х мес. беременности (включая определение пола плода)</t>
  </si>
  <si>
    <t>Определение проходимости труб с помощью УЗИ</t>
  </si>
  <si>
    <t>Лечение терапевтически лазером гинекологических больных:</t>
  </si>
  <si>
    <t xml:space="preserve"> - абдоминально</t>
  </si>
  <si>
    <t xml:space="preserve"> - влагалищно</t>
  </si>
  <si>
    <t xml:space="preserve"> - электроконизация шейки матки (прижигание) К.0,75 от п.7</t>
  </si>
  <si>
    <t xml:space="preserve"> - взятие материала с шейки матки на биопсию К. 0,5 от п.8.3</t>
  </si>
  <si>
    <t>Лечебная физкультура</t>
  </si>
  <si>
    <t>III</t>
  </si>
  <si>
    <t>Диагностические службы</t>
  </si>
  <si>
    <t>1.</t>
  </si>
  <si>
    <t>Эзофагоскопия:</t>
  </si>
  <si>
    <t xml:space="preserve"> - лечебно-диагностическая</t>
  </si>
  <si>
    <t>Эзофагогастроскопия:</t>
  </si>
  <si>
    <t>Эзофагогастродуоденоскопия:</t>
  </si>
  <si>
    <t>Ректоскопия:</t>
  </si>
  <si>
    <t xml:space="preserve"> - диагностическая</t>
  </si>
  <si>
    <t>Ректосигмоскопия:</t>
  </si>
  <si>
    <t>Ректосигмокольноскопия:</t>
  </si>
  <si>
    <t>Бронхоскопия:</t>
  </si>
  <si>
    <t>Молочная железа с лимфатическими узлами</t>
  </si>
  <si>
    <t>Общий белок</t>
  </si>
  <si>
    <t>Мочевина</t>
  </si>
  <si>
    <t>АЛАТ, АСАТ</t>
  </si>
  <si>
    <t>АСАТ</t>
  </si>
  <si>
    <t>Сахар крови</t>
  </si>
  <si>
    <t>Мочевая кислота</t>
  </si>
  <si>
    <t>Триглицериды</t>
  </si>
  <si>
    <t>Общий билирубин</t>
  </si>
  <si>
    <t>Приямой билирубин</t>
  </si>
  <si>
    <t>Щелочная Фосфатаза</t>
  </si>
  <si>
    <t>Фосфор</t>
  </si>
  <si>
    <t>Железо</t>
  </si>
  <si>
    <t>Хлориды</t>
  </si>
  <si>
    <t>Альбумин</t>
  </si>
  <si>
    <t>Тимоловая проба</t>
  </si>
  <si>
    <t>Кальций</t>
  </si>
  <si>
    <t>Гамма ГТФ</t>
  </si>
  <si>
    <t>Ревматоидный фактор</t>
  </si>
  <si>
    <t>Белковые фракции крови</t>
  </si>
  <si>
    <t>Общий анализ крови на кем анализаторе (без формулы крови)</t>
  </si>
  <si>
    <t>Общий анализ крови на кем анализаторе (с формулой крови)</t>
  </si>
  <si>
    <t>Капрограмма</t>
  </si>
  <si>
    <t>Кал на кишечные простейшие</t>
  </si>
  <si>
    <t>Соскоб на энтеробиоз</t>
  </si>
  <si>
    <t>Обнаружение трихомонад</t>
  </si>
  <si>
    <t>Мазок на онкоцитологию</t>
  </si>
  <si>
    <t>Микробиологические исследования</t>
  </si>
  <si>
    <t>Исследование мазков на диз.группу</t>
  </si>
  <si>
    <t>Исследования кала на эшерихии</t>
  </si>
  <si>
    <t>Исследования кала на золотистый стафилококк</t>
  </si>
  <si>
    <t>Исследования кала на условно-патогенную флору</t>
  </si>
  <si>
    <t>Исследования кала и мочи на иерсинии</t>
  </si>
  <si>
    <t>Исследования кала на кишечный дисбактериоз</t>
  </si>
  <si>
    <t>Исследования мазков из зева и носа на дифтерию</t>
  </si>
  <si>
    <t>Исследования мазков из зева на коклюш*</t>
  </si>
  <si>
    <t>Исследования мазков из зева на гемолитический стрептококк*</t>
  </si>
  <si>
    <t>Исследования мазков из носоглотки на менингококк*</t>
  </si>
  <si>
    <t>Исследования мазков из зева и носа на стафилококк</t>
  </si>
  <si>
    <t xml:space="preserve"> - крови</t>
  </si>
  <si>
    <t xml:space="preserve"> - мочи</t>
  </si>
  <si>
    <t xml:space="preserve"> - содержимого женских половых органов</t>
  </si>
  <si>
    <t xml:space="preserve"> - содержимого ран</t>
  </si>
  <si>
    <t xml:space="preserve"> - содержимого верхних дыхательных путей</t>
  </si>
  <si>
    <t xml:space="preserve"> - плевральной жидкости</t>
  </si>
  <si>
    <t xml:space="preserve"> - ликвора</t>
  </si>
  <si>
    <t xml:space="preserve"> - отделяемого глаз</t>
  </si>
  <si>
    <t xml:space="preserve"> - желчи</t>
  </si>
  <si>
    <t xml:space="preserve"> - отделяемого ушей</t>
  </si>
  <si>
    <t xml:space="preserve"> - грудного молока</t>
  </si>
  <si>
    <t xml:space="preserve"> - мокроты</t>
  </si>
  <si>
    <t xml:space="preserve"> - при аутопсии</t>
  </si>
  <si>
    <t>Определение чувствительности микроорганизмов к</t>
  </si>
  <si>
    <t>антибактериальным препаратам</t>
  </si>
  <si>
    <t xml:space="preserve"> * по инициативе пациента при отсутствии эпидпоказаний</t>
  </si>
  <si>
    <t>3.1.</t>
  </si>
  <si>
    <t>3.2.</t>
  </si>
  <si>
    <t xml:space="preserve"> - с шигеллезными диагностикумами</t>
  </si>
  <si>
    <t xml:space="preserve"> с сальмонеллезными диагностикумами</t>
  </si>
  <si>
    <t xml:space="preserve"> - с туляремийным диагностикумом</t>
  </si>
  <si>
    <t xml:space="preserve"> - с иерсиниозными диагностикумами</t>
  </si>
  <si>
    <t xml:space="preserve"> - с бруллезным диагностикумом</t>
  </si>
  <si>
    <t xml:space="preserve"> - с сыпнотифозным диагностикумом</t>
  </si>
  <si>
    <t xml:space="preserve"> - взятие крови из вены</t>
  </si>
  <si>
    <t>ЭКГ в кабинете</t>
  </si>
  <si>
    <t>ЭКГ профилактическая</t>
  </si>
  <si>
    <t>Фонокардиография</t>
  </si>
  <si>
    <t>Спирография</t>
  </si>
  <si>
    <t>Велоэргометрия</t>
  </si>
  <si>
    <t>ЭКГ с нагрузкой</t>
  </si>
  <si>
    <t>Холтеровское мониторирование ЭКГ, суточное мониторирование АД</t>
  </si>
  <si>
    <t>Функция внешнего дыхания (с пробами)</t>
  </si>
  <si>
    <t>Функция внешнего дыхания (без проб)</t>
  </si>
  <si>
    <t>Маммография</t>
  </si>
  <si>
    <t xml:space="preserve">При заболеваняих костно-суставной системы (с биостимуляцией) </t>
  </si>
  <si>
    <t>при длительности процедуры (20 мин.)</t>
  </si>
  <si>
    <t>Магнитолазерная терапия</t>
  </si>
  <si>
    <t>Лекарственный электрофорез</t>
  </si>
  <si>
    <t>Диадинамотерапия</t>
  </si>
  <si>
    <t>Амплипульстерапия</t>
  </si>
  <si>
    <t>Дарсонвализация местная</t>
  </si>
  <si>
    <t>УВЧ - терапия</t>
  </si>
  <si>
    <t>Магнитотерапия</t>
  </si>
  <si>
    <t>УФ -облучение местное и общее</t>
  </si>
  <si>
    <t>Фонофорез</t>
  </si>
  <si>
    <t>Гальванизация, элетрофорез полостные</t>
  </si>
  <si>
    <t>Термотерапевтический массаж массажором стимулятором НУГА БЕСТ NM-5000</t>
  </si>
  <si>
    <t>Кабинет трансфузионной терапии:</t>
  </si>
  <si>
    <t>IV</t>
  </si>
  <si>
    <t>Стационар</t>
  </si>
  <si>
    <t xml:space="preserve"> - I категория сложности (6-8 недель)</t>
  </si>
  <si>
    <t>Платные роды</t>
  </si>
  <si>
    <t>Кесарево сечение</t>
  </si>
  <si>
    <t>Снятие алкогольной интоксикации в терапевтическом отделении</t>
  </si>
  <si>
    <t>V</t>
  </si>
  <si>
    <t>Прочие услуги:</t>
  </si>
  <si>
    <t>Предрейсовый осмотр</t>
  </si>
  <si>
    <t>Использование автотранспорта</t>
  </si>
  <si>
    <t>Прививка против гриппа (без стоимости вакцины)</t>
  </si>
  <si>
    <t>без стоимости вакцины</t>
  </si>
  <si>
    <t>от профиля койки</t>
  </si>
  <si>
    <t>Ретроградное введение лекарств.средств в барабанную полость(1 проц.)</t>
  </si>
  <si>
    <t>1 занят.</t>
  </si>
  <si>
    <t>1 сеанс</t>
  </si>
  <si>
    <t>1 к/д</t>
  </si>
  <si>
    <t>1 сутки</t>
  </si>
  <si>
    <t>1 км.</t>
  </si>
  <si>
    <t>1 чел.</t>
  </si>
  <si>
    <t>Тарифы</t>
  </si>
  <si>
    <t>при желании и личной инициативе граждан, при отсутствии соответствующих</t>
  </si>
  <si>
    <t>услуг в ТП ОМС, при проведении предварительных и периодических мед.осмотров,</t>
  </si>
  <si>
    <t>при предоставлении услуг граждан иностранных государств, при оказании</t>
  </si>
  <si>
    <t xml:space="preserve">№ </t>
  </si>
  <si>
    <t>п/п</t>
  </si>
  <si>
    <t xml:space="preserve">к приказу </t>
  </si>
  <si>
    <t>на платные стоматологические услуги, оказываемые ЛПУ</t>
  </si>
  <si>
    <t>Осмотр больного</t>
  </si>
  <si>
    <t>Консультация с назначением лечения</t>
  </si>
  <si>
    <t>(осмотр порлости рта, сбор анализа,</t>
  </si>
  <si>
    <t>оформление документации с разметкой формулы)</t>
  </si>
  <si>
    <t>Лечение кариеса без стоимости пломбы и</t>
  </si>
  <si>
    <t>без анестезии</t>
  </si>
  <si>
    <t>Анестезия</t>
  </si>
  <si>
    <t>Наложение девитализирующей пасты</t>
  </si>
  <si>
    <t>при о.пульпите без обезболивания</t>
  </si>
  <si>
    <t>Лечение пульпита ампутационнны</t>
  </si>
  <si>
    <t>методом без стоимости пломбы</t>
  </si>
  <si>
    <t>Лечение пульпита многокорневого зуба</t>
  </si>
  <si>
    <t>без стоимости пломбы</t>
  </si>
  <si>
    <t>Лечение пульпита однокорневого зуба</t>
  </si>
  <si>
    <t>Трепанация коронки зуба и эндообработка</t>
  </si>
  <si>
    <t>при периодонтите без анестезии</t>
  </si>
  <si>
    <t>Удаление зуба несложное</t>
  </si>
  <si>
    <t>Примечание:</t>
  </si>
  <si>
    <t>При лечении периодонтита в несколько посещений оплата взимается при</t>
  </si>
  <si>
    <t>каждом посещении исходя из количества выработанных единиц и стоимости</t>
  </si>
  <si>
    <t>НЕ рассмотренные виды стоматологической помощи при платном приеме</t>
  </si>
  <si>
    <t>лечебных манипуляций согласно классификатора.</t>
  </si>
  <si>
    <t>При лечении зуба дополнительная оплата за пломбировочный материал</t>
  </si>
  <si>
    <t>импортного производства:</t>
  </si>
  <si>
    <t xml:space="preserve"> - пломба из гелиокомпозита - 700 руб.</t>
  </si>
  <si>
    <t>При пломбировании:</t>
  </si>
  <si>
    <t xml:space="preserve"> - двух поверхностей одного зуба оплату за пломбу увеличить на 20%</t>
  </si>
  <si>
    <t xml:space="preserve"> - трех поверхностей одного зуба оплату за пломбу увеличить на 50%</t>
  </si>
  <si>
    <t xml:space="preserve"> - при восстановлении коронки зуба стоимость пломбы возрастает на 100%</t>
  </si>
  <si>
    <t>Приложение №1</t>
  </si>
  <si>
    <t>325-455</t>
  </si>
  <si>
    <t>652-912</t>
  </si>
  <si>
    <t>Проведение манипуляций врачом оториноларинголом</t>
  </si>
  <si>
    <t>Брюшная полость:Гепато-биллиардная система</t>
  </si>
  <si>
    <t>УЗИ  сердца</t>
  </si>
  <si>
    <t>УЗИ сосудов БЦС</t>
  </si>
  <si>
    <t>УЗИ сосудов в/конечностей (каждая)</t>
  </si>
  <si>
    <t>УЗИ сосудов н/конечностей (каждая)</t>
  </si>
  <si>
    <t xml:space="preserve">Холестерин </t>
  </si>
  <si>
    <t xml:space="preserve">Приложение № 2 </t>
  </si>
  <si>
    <t>ГБУЗ ЛО "Волосовскаям МБ"</t>
  </si>
  <si>
    <t>Мазок на гонорею</t>
  </si>
  <si>
    <t xml:space="preserve"> - взятие мазков</t>
  </si>
  <si>
    <t xml:space="preserve"> - II категория сложности К.1,5 (9-10 недель)</t>
  </si>
  <si>
    <t xml:space="preserve"> - III категория сложности К.2,0 (11-12 недель)</t>
  </si>
  <si>
    <t xml:space="preserve">Пребывание матери в стационаре МБ по уходу за ребенком старше </t>
  </si>
  <si>
    <t>для физ.лиц</t>
  </si>
  <si>
    <t>для юр.лиц</t>
  </si>
  <si>
    <t>Прием врача специалиста с профилактической целью:</t>
  </si>
  <si>
    <t>Прием врача специалиста с  лечебно-диагностической целью:</t>
  </si>
  <si>
    <t>2.</t>
  </si>
  <si>
    <t xml:space="preserve"> - психиатр-нарколог</t>
  </si>
  <si>
    <t xml:space="preserve"> - первичный прием</t>
  </si>
  <si>
    <t xml:space="preserve"> - повторный прием</t>
  </si>
  <si>
    <t xml:space="preserve"> - вызов на дом</t>
  </si>
  <si>
    <t>3.</t>
  </si>
  <si>
    <t>4.1.</t>
  </si>
  <si>
    <t>4.2.</t>
  </si>
  <si>
    <t>4.3.</t>
  </si>
  <si>
    <t>5.1.</t>
  </si>
  <si>
    <t>Определение группы(подгруппы) крови по антигенной системе АВО иопределение резус-принадлежности</t>
  </si>
  <si>
    <t>Определение группы крови (фенотипа) по антигенной системе Rh-Hr</t>
  </si>
  <si>
    <t>Определение фенотипа крови в соответствии с приказом МЗРФ № 183н</t>
  </si>
  <si>
    <t>Определение (скрининг) антиэритроцитарных антител и их титра</t>
  </si>
  <si>
    <t>Проведение операции ультрафиолетового облучения крови</t>
  </si>
  <si>
    <t>Забор крови</t>
  </si>
  <si>
    <t>4-х лет (за искл. инвалида детства и тяжелых больных)</t>
  </si>
  <si>
    <t xml:space="preserve"> Пребывание в одноместной палате "Люкс" хирургического отделения</t>
  </si>
  <si>
    <t>Аборты (с наркозом) - препарат "Диприван"</t>
  </si>
  <si>
    <t>Дородовое и послеродовое пребывание в  палате повышенного комфорта родильного отделения</t>
  </si>
  <si>
    <t xml:space="preserve">Лечение  больного в круглосуточном стационаре независимо </t>
  </si>
  <si>
    <t xml:space="preserve">опьянения с газоанализаторной пробой </t>
  </si>
  <si>
    <t xml:space="preserve">Освидетельствование в наркологическом кабинете и в  приемном отделении МБ на состояние алкогольного  </t>
  </si>
  <si>
    <t xml:space="preserve">Прививка против клещевого энцефалита </t>
  </si>
  <si>
    <t>1 лист</t>
  </si>
  <si>
    <t>Выписка дубликатов  справок</t>
  </si>
  <si>
    <t>Выдача справки о результатах ФЛГ</t>
  </si>
  <si>
    <t>Выписка прививочного сертификата (внесение сведений о прививках) лицам старше 18 лет</t>
  </si>
  <si>
    <t>Электроэксзиция шейки матки и прижигания</t>
  </si>
  <si>
    <t>Мочеполовая система</t>
  </si>
  <si>
    <t>Биохимические исследования (на аппарате сапфир)</t>
  </si>
  <si>
    <t>Биохимические исследования (ручной метод)</t>
  </si>
  <si>
    <t>Клинические  исследования</t>
  </si>
  <si>
    <t xml:space="preserve">Иммунологические исследования </t>
  </si>
  <si>
    <t>3.3.</t>
  </si>
  <si>
    <t>3.4.</t>
  </si>
  <si>
    <t>3.5.</t>
  </si>
  <si>
    <t>3.6.</t>
  </si>
  <si>
    <t>Моча по Нечипоренко</t>
  </si>
  <si>
    <t>374-523</t>
  </si>
  <si>
    <t>1103-1544</t>
  </si>
  <si>
    <t>750-1049</t>
  </si>
  <si>
    <t>Пневмотахометрия</t>
  </si>
  <si>
    <t>Флюорография органов грудной полости в одной проекции (профилактика) с заключением</t>
  </si>
  <si>
    <t xml:space="preserve">Флюорография органов грудной полости в двух  проекциях  (профилактика) </t>
  </si>
  <si>
    <t>Флюорография органов грудной полости в одной проекции (диагностика)</t>
  </si>
  <si>
    <t>Флюорография органов грудной полости в двух  проекциях  (диагностика)</t>
  </si>
  <si>
    <t>Рентгенография костей черепа в специальных укладках ( 2 проекции)</t>
  </si>
  <si>
    <t>Рентгенография позвоночника с функциональными пробами ( 2 проекции)</t>
  </si>
  <si>
    <t>Рентгенография стоп с нагрузкой ( 2 снимка)</t>
  </si>
  <si>
    <t>Рентгенография стоп с нагрузкой ( 3 снимка)</t>
  </si>
  <si>
    <t>Рентгенография  органов грудной полости в 1 проекции</t>
  </si>
  <si>
    <t>Рентгенография  органов грудной полости в двух  проекциях</t>
  </si>
  <si>
    <t>Рентгенография  органов грудной полости в трех  проекциях</t>
  </si>
  <si>
    <t xml:space="preserve">Рентгенография  органов брюшной полости, мочевых путей </t>
  </si>
  <si>
    <t>Рентгенография пищевода с контрастированием ( 2 проекции)</t>
  </si>
  <si>
    <t>Выделительная урография ( без стоимости контраста)</t>
  </si>
  <si>
    <t>Рентгенография зуба  (174 исследование + 10 пленка)</t>
  </si>
  <si>
    <t>Выдача дубликата заключение рентгеновского исследования</t>
  </si>
  <si>
    <t>Перенос данных исследования на цифровой носитель</t>
  </si>
  <si>
    <t>Консультация снимков пациента с оформлением заключения ( 1 снимок)</t>
  </si>
  <si>
    <t xml:space="preserve"> 1 шт.</t>
  </si>
  <si>
    <t>1 шт.</t>
  </si>
  <si>
    <t>1 осв.</t>
  </si>
  <si>
    <t>1 иссл.</t>
  </si>
  <si>
    <t>1 проц.</t>
  </si>
  <si>
    <t xml:space="preserve">к приказу №  </t>
  </si>
  <si>
    <t>от 30.04. 2015 г.</t>
  </si>
  <si>
    <t xml:space="preserve">плановой медицинской помощи лицам не имеющим полиса ОМС, при оказании медицинской </t>
  </si>
  <si>
    <t>лицам, застрахованным по ДМС</t>
  </si>
  <si>
    <t>на платные медицинские услуги, оказываемые ГБУЗ ЛО "Волосовская МБ"</t>
  </si>
  <si>
    <t>от 30.04.2015 г.</t>
  </si>
  <si>
    <t>1 УЕТ -160 рублей.</t>
  </si>
  <si>
    <t>определять исходя из стоимости 1 УЕТ - 160 рублей и трудоемкости</t>
  </si>
  <si>
    <t>Стоимость услуги для физ.лиц</t>
  </si>
  <si>
    <t>Стоимость услуги для юр.лиц</t>
  </si>
  <si>
    <t>Единица измерения</t>
  </si>
  <si>
    <t>1 курс леч.</t>
  </si>
  <si>
    <t>1 прием</t>
  </si>
  <si>
    <t>1 ман.</t>
  </si>
  <si>
    <t>Щитовидная железа с лимфатическими узлами и периферическими сосудами</t>
  </si>
  <si>
    <t>2 к/дня</t>
  </si>
  <si>
    <t xml:space="preserve">Дневной стационар </t>
  </si>
  <si>
    <t>1 койко-день</t>
  </si>
  <si>
    <t xml:space="preserve"> - удаление глазного моллюска</t>
  </si>
  <si>
    <t>Креатинин</t>
  </si>
  <si>
    <t>1 осмотр</t>
  </si>
  <si>
    <t>Исследование на гельминтозы</t>
  </si>
  <si>
    <t>4.</t>
  </si>
  <si>
    <t>5.</t>
  </si>
  <si>
    <t>5.2.</t>
  </si>
  <si>
    <t>6.</t>
  </si>
  <si>
    <t>7.</t>
  </si>
  <si>
    <t>8.</t>
  </si>
  <si>
    <t>9.</t>
  </si>
  <si>
    <t>1 вызов</t>
  </si>
  <si>
    <t>Инъекции в/м, забор крови</t>
  </si>
  <si>
    <t xml:space="preserve"> -Стоматолог</t>
  </si>
  <si>
    <t xml:space="preserve"> Вибротестирование</t>
  </si>
  <si>
    <t xml:space="preserve"> Аудиометрия</t>
  </si>
  <si>
    <t xml:space="preserve"> Динанометрия</t>
  </si>
  <si>
    <t>955-1337</t>
  </si>
  <si>
    <t xml:space="preserve"> - диагностическая (взрослые)</t>
  </si>
  <si>
    <t xml:space="preserve"> - диагностическая(дети)</t>
  </si>
  <si>
    <t xml:space="preserve"> - лечебно-диагностическая (взрослые)</t>
  </si>
  <si>
    <t xml:space="preserve"> - лечебно-диагностическая(дети)</t>
  </si>
  <si>
    <t>Эндоскопические исследования (1 ед. - 111,87 руб.)</t>
  </si>
  <si>
    <t>Лабораторные исследования (1 ед. - 68,04 руб.)</t>
  </si>
  <si>
    <t>КФК и ЛДГ (60 услуга + 7 реактивы)</t>
  </si>
  <si>
    <t>СРБ (59 услуга+24 реактивы)</t>
  </si>
  <si>
    <t>Магний  (60 услуга+9 реактивы)</t>
  </si>
  <si>
    <t>Калий (59услуга+45 реактивы)</t>
  </si>
  <si>
    <t>Натрий (59 услуга+12 реактивы)</t>
  </si>
  <si>
    <t>ЛПНП (60 услуга+76 реактивы)</t>
  </si>
  <si>
    <t>ЛПВП (60 услуга+47реактивы)</t>
  </si>
  <si>
    <t>А-амилаза (дистаза) (60 услуга +5 реактивы)</t>
  </si>
  <si>
    <t>Сахар крови на аппарате Эко-ТвенХ (143услуга+35реактивы)</t>
  </si>
  <si>
    <t>КФК - МВ (153 услуга + 67 реактивы)</t>
  </si>
  <si>
    <t>Проба Реберга (255 услуга +13 реактивы)</t>
  </si>
  <si>
    <t>Коугулограмма (МНО, ПТИ, фибриноген, коагулотест(458 услуга+62 реак.)</t>
  </si>
  <si>
    <t>АЧТВ (129 услуга+11 реактивы)</t>
  </si>
  <si>
    <t>Фибриноген (78услуга +27 реактивы)</t>
  </si>
  <si>
    <t>Тротромбиновое время(133 услуга+9 реактивы)</t>
  </si>
  <si>
    <t>МНО ( 78 услуга+15 реактивы)</t>
  </si>
  <si>
    <t>ПТИ(78услуга+15 реактивы)</t>
  </si>
  <si>
    <t>Гликогемоблобин(133 услуга+767реактивы)</t>
  </si>
  <si>
    <t>(82услуга + 127 реактивы)</t>
  </si>
  <si>
    <t>(170 услуга + 126 реактивы)</t>
  </si>
  <si>
    <t>Общий анализ мочи на анализаторе + определение белка(52услуга+18)</t>
  </si>
  <si>
    <t>ИФА HCV (гепатит С) (186 услуга + 24 реактивы)</t>
  </si>
  <si>
    <t>ИФА HBV (гепатит В) (186услуга + 16 реактивы)</t>
  </si>
  <si>
    <t>ИФА ПСА (услуга186 + 24 реактивы)</t>
  </si>
  <si>
    <t>ИФА СА (186 услуга + 35 реактивы)</t>
  </si>
  <si>
    <t>Антитела (АТ) к ТПО (186услуга +28реактивы)</t>
  </si>
  <si>
    <t>ИФА на гормоны Т-3, Т-4 (186 услуга + 29 реактивы)</t>
  </si>
  <si>
    <t>ИФА на гормоны ТТГ (186 услуга +24 реактивы)</t>
  </si>
  <si>
    <t>ИФА на токсоплазмос (186 услуга + 26 реактивы)</t>
  </si>
  <si>
    <t>ИФА на цитомегаловирус (186 услуга+36 реактивы)</t>
  </si>
  <si>
    <t>ИФА на сифилис (186 услуга + 74 реактивы)</t>
  </si>
  <si>
    <t>Микрореакция Люист - тест (сифилис) (187 услуга + 23 реактивы)</t>
  </si>
  <si>
    <t>ИФА HAV (гепатит А) (186 услуга + 306 реактивы)</t>
  </si>
  <si>
    <t>ИФА ВИЧ (186услуга + 32реактивы)</t>
  </si>
  <si>
    <t>Определение ротавируса в кале (986 + 77 реактивы)*</t>
  </si>
  <si>
    <t>Определение ротавируса + аденовируса в кале (986 + 125 реактивы)*</t>
  </si>
  <si>
    <t>Определение норавируса в кале (1327 +641реактивы)*</t>
  </si>
  <si>
    <t>Микробиологические исследования:</t>
  </si>
  <si>
    <t>Серологические исследования сыворотки крови:</t>
  </si>
  <si>
    <t>Функциональная диагностика (1 ед. -81,91 руб.)</t>
  </si>
  <si>
    <t>Рентгенологические исследования (1 ед. -86,49 руб.)</t>
  </si>
  <si>
    <t>Лазеротерапия (1 ед. - 111,87 руб.)</t>
  </si>
  <si>
    <t>Физиотерапия (1 у.ед. - 54,00 руб.)</t>
  </si>
  <si>
    <t>Массаж (1 ед. -95,68 руб.)</t>
  </si>
  <si>
    <t>Пребывание в палате повышенного комфорта терапевтического, гинекологического, педиатрического отделения</t>
  </si>
  <si>
    <t>Ксерокопирование документов</t>
  </si>
  <si>
    <t>с 05 мая 2015 года</t>
  </si>
  <si>
    <t xml:space="preserve">с  5 мая 2015 года </t>
  </si>
  <si>
    <t>* для детей  № времени  на исследование увеличивается  на 10%</t>
  </si>
  <si>
    <t>Ультразвуковые исследования * (1 ед. - 111,87 руб.)</t>
  </si>
  <si>
    <t>Рентгенография костей, суставов ( в том числе позвон., черепа) в 1-й пр.)</t>
  </si>
  <si>
    <t>Рентгенография костей, суставов ( в том числе позвон., черепа) в 2-х пр.)</t>
  </si>
  <si>
    <t>Местное лечение при разных заболев. при длит-ти процедуры (10 мин.)</t>
  </si>
  <si>
    <t xml:space="preserve">Душ "Шарко" </t>
  </si>
  <si>
    <t>Циркулярный, дождевой, восходящий душ</t>
  </si>
  <si>
    <t>Ванны пресные, минеральные, лекарственные</t>
  </si>
  <si>
    <t xml:space="preserve">Парафиновые и озокеритовые аппликации(2 ед.) </t>
  </si>
  <si>
    <t>Парафиновые и озокеритовые аппликации(2,5 ед.)</t>
  </si>
  <si>
    <t xml:space="preserve">Массаж головы; лица; шеи </t>
  </si>
  <si>
    <t xml:space="preserve">Массаж воротниковой зоны </t>
  </si>
  <si>
    <t>Массаж спины и поясницы</t>
  </si>
  <si>
    <t xml:space="preserve">Массаж в области грудной клетки </t>
  </si>
  <si>
    <t xml:space="preserve">Сегментарный массаж шейно-грудного отд.позвоночника </t>
  </si>
  <si>
    <t xml:space="preserve">                                                                            Приложение № 1 </t>
  </si>
  <si>
    <t xml:space="preserve">                                                                            к приказу №       от 03.11.2015 г.</t>
  </si>
  <si>
    <t xml:space="preserve">к приказу №192                                                      </t>
  </si>
  <si>
    <t>от 22.04.2014 г.</t>
  </si>
  <si>
    <t>по зубопротезированию в  зубопротезном кабинете</t>
  </si>
  <si>
    <t>ГБУЗ ЛО "Волосовская МБ"</t>
  </si>
  <si>
    <t>с 01 ноября 2015 года</t>
  </si>
  <si>
    <t xml:space="preserve">                                                                                                             </t>
  </si>
  <si>
    <t>Вид работы</t>
  </si>
  <si>
    <t xml:space="preserve">                                       </t>
  </si>
  <si>
    <t>УЕТ</t>
  </si>
  <si>
    <t>(в руб.)</t>
  </si>
  <si>
    <t>Ст-ть 1 УЕТ</t>
  </si>
  <si>
    <t xml:space="preserve">                                                                                                                                                                      </t>
  </si>
  <si>
    <t>Несъемные протезы:</t>
  </si>
  <si>
    <t>Коронка стальная</t>
  </si>
  <si>
    <t>Зуб литой стальной:</t>
  </si>
  <si>
    <t xml:space="preserve"> -\-               -\- с фасеткой</t>
  </si>
  <si>
    <t>Лапка</t>
  </si>
  <si>
    <t>Спайка</t>
  </si>
  <si>
    <t>Коронка пластмассовая</t>
  </si>
  <si>
    <t>Коронка пластмассовая со штифтом</t>
  </si>
  <si>
    <t>Коронка комбинированная</t>
  </si>
  <si>
    <t>Коронка штамповая со штифтом с пластмассовой облицовкой</t>
  </si>
  <si>
    <t>Снятие коронки</t>
  </si>
  <si>
    <t>Восстановление фасетки</t>
  </si>
  <si>
    <t xml:space="preserve">Подготовка несъемных конструкций и кламмеров съемных протезов </t>
  </si>
  <si>
    <t>к нанесению композитного покрытия</t>
  </si>
  <si>
    <t>12а</t>
  </si>
  <si>
    <t xml:space="preserve">Нанесение многослойного композиционного покрытия на металлические </t>
  </si>
  <si>
    <t>протезы (напыление)</t>
  </si>
  <si>
    <t>Акклюзионная накладка</t>
  </si>
  <si>
    <t>Изготовление пластмассовой коронки одномоментно</t>
  </si>
  <si>
    <t xml:space="preserve">                                                          </t>
  </si>
  <si>
    <t>Cъемные протезы:</t>
  </si>
  <si>
    <t>Изготовление протезов:</t>
  </si>
  <si>
    <t xml:space="preserve"> -</t>
  </si>
  <si>
    <t>с 1 зубом</t>
  </si>
  <si>
    <t>с 2 зубами</t>
  </si>
  <si>
    <t>с 3 зубами</t>
  </si>
  <si>
    <t>с 4 зубами</t>
  </si>
  <si>
    <t>с 5 зубами</t>
  </si>
  <si>
    <t>с 6 зубами</t>
  </si>
  <si>
    <t>с 7 зубами</t>
  </si>
  <si>
    <t>с 8 зубами</t>
  </si>
  <si>
    <t>с 9 зубами</t>
  </si>
  <si>
    <t>с 10 зубами</t>
  </si>
  <si>
    <t>с 11 зубами</t>
  </si>
  <si>
    <t>с 12 зубами</t>
  </si>
  <si>
    <t>с 13 зубами</t>
  </si>
  <si>
    <t>с 14 зубами</t>
  </si>
  <si>
    <t>Изготовление частичного съемного протеза (пластмасса)</t>
  </si>
  <si>
    <t>Изготовление полного съемного протеза (пластмасс)</t>
  </si>
  <si>
    <t>Пришлифовка 4-х зубов</t>
  </si>
  <si>
    <t>Отшлифовка гипсовой модели</t>
  </si>
  <si>
    <t>Армирование</t>
  </si>
  <si>
    <t>Перебазировка протеза</t>
  </si>
  <si>
    <t>Коррекция протеза, изготовленного вне данного учреждения</t>
  </si>
  <si>
    <t>Ремонт зубных протезов:</t>
  </si>
  <si>
    <t xml:space="preserve">                     </t>
  </si>
  <si>
    <t>1 перелом съемного протеза</t>
  </si>
  <si>
    <t>2 перелома съемного протеза</t>
  </si>
  <si>
    <t>Приварка 1 кламмера</t>
  </si>
  <si>
    <t>Приварка 2 кламмера</t>
  </si>
  <si>
    <t>Приварка 1-го зуба</t>
  </si>
  <si>
    <t>Приварка 2-х зубов</t>
  </si>
  <si>
    <t>Приварка 3-х зубов</t>
  </si>
  <si>
    <t>Приварка 4-х зубов</t>
  </si>
  <si>
    <t>Приварка кламмера+перелом</t>
  </si>
  <si>
    <t>Приварка 1-го зуба+перелом</t>
  </si>
  <si>
    <t>Слепок из эластика</t>
  </si>
  <si>
    <t>Индивидуальная ложка из пластмассы   АКР-15</t>
  </si>
  <si>
    <t>Кламмер гнутый</t>
  </si>
  <si>
    <t>Прием первичного больноно, осмотр, оформление истории болезни,</t>
  </si>
  <si>
    <t>составление плана протезирования</t>
  </si>
  <si>
    <t>Прием повторного больного</t>
  </si>
  <si>
    <t>Консультация или совет</t>
  </si>
  <si>
    <t>Примечание: Стоимость 1 производственной единицы зубопротезирования:</t>
  </si>
  <si>
    <t>бесплатного и платного  -833,35 рубля</t>
  </si>
  <si>
    <t xml:space="preserve">                                                                            к приказу № 275 от 26.06.2015 г.</t>
  </si>
  <si>
    <t>с 01 июля 2015 года</t>
  </si>
  <si>
    <t>с 1 апр.</t>
  </si>
  <si>
    <t>с Коэф.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</si>
</sst>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 Roman"/>
    </font>
    <font>
      <b/>
      <i/>
      <sz val="13"/>
      <color theme="1"/>
      <name val="Time Roman"/>
    </font>
    <font>
      <b/>
      <i/>
      <sz val="14"/>
      <color theme="1"/>
      <name val="Time Roman"/>
    </font>
    <font>
      <b/>
      <sz val="11"/>
      <color theme="1"/>
      <name val="Time Roman"/>
    </font>
    <font>
      <b/>
      <i/>
      <sz val="11"/>
      <color theme="1"/>
      <name val="Time Roman"/>
    </font>
    <font>
      <sz val="11"/>
      <name val="Time Roman"/>
    </font>
    <font>
      <b/>
      <i/>
      <sz val="12"/>
      <color theme="1"/>
      <name val="Time Roman"/>
    </font>
    <font>
      <sz val="11"/>
      <color theme="1"/>
      <name val="Time Roman"/>
      <charset val="204"/>
    </font>
    <font>
      <b/>
      <sz val="11"/>
      <color theme="1"/>
      <name val="Time Roman"/>
      <charset val="204"/>
    </font>
    <font>
      <b/>
      <sz val="14"/>
      <color theme="1"/>
      <name val="Time Roman"/>
      <charset val="204"/>
    </font>
    <font>
      <b/>
      <sz val="12"/>
      <color theme="1"/>
      <name val="Time Roman"/>
      <charset val="204"/>
    </font>
    <font>
      <b/>
      <sz val="12"/>
      <color theme="1"/>
      <name val="Time Roman"/>
    </font>
    <font>
      <sz val="12"/>
      <color theme="1"/>
      <name val="Time Roman"/>
    </font>
    <font>
      <b/>
      <sz val="12"/>
      <name val="Time Roman"/>
      <charset val="204"/>
    </font>
    <font>
      <sz val="12"/>
      <color theme="1"/>
      <name val="Time Roman"/>
      <charset val="204"/>
    </font>
    <font>
      <b/>
      <i/>
      <sz val="12"/>
      <color theme="1"/>
      <name val="Time Roman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 Roman"/>
    </font>
    <font>
      <b/>
      <sz val="11"/>
      <color theme="1"/>
      <name val="Times New Roman"/>
      <family val="1"/>
      <charset val="204"/>
    </font>
    <font>
      <sz val="14"/>
      <color theme="1"/>
      <name val="Time Roman"/>
    </font>
    <font>
      <b/>
      <sz val="14"/>
      <color theme="1"/>
      <name val="Time Roman"/>
    </font>
    <font>
      <i/>
      <sz val="11"/>
      <color theme="1"/>
      <name val="Time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Fill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0" fontId="2" fillId="0" borderId="5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0" xfId="0" applyFill="1"/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Border="1"/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0" xfId="0" applyBorder="1"/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16" fontId="12" fillId="0" borderId="7" xfId="0" applyNumberFormat="1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2" fillId="2" borderId="6" xfId="0" applyFont="1" applyFill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16" fillId="0" borderId="11" xfId="0" applyFont="1" applyBorder="1"/>
    <xf numFmtId="0" fontId="12" fillId="0" borderId="15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7" fillId="0" borderId="0" xfId="0" applyFont="1"/>
    <xf numFmtId="0" fontId="17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Font="1"/>
    <xf numFmtId="0" fontId="20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0" xfId="0" applyFont="1"/>
    <xf numFmtId="0" fontId="19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" fontId="2" fillId="0" borderId="8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1" fontId="24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7"/>
  <sheetViews>
    <sheetView zoomScaleNormal="100" workbookViewId="0">
      <selection activeCell="B23" sqref="B23"/>
    </sheetView>
  </sheetViews>
  <sheetFormatPr defaultRowHeight="15"/>
  <cols>
    <col min="1" max="1" width="5.42578125" style="2" customWidth="1"/>
    <col min="2" max="2" width="70.7109375" style="2" customWidth="1"/>
    <col min="3" max="3" width="14.28515625" style="4" customWidth="1"/>
    <col min="4" max="4" width="12.140625" style="4" bestFit="1" customWidth="1"/>
    <col min="5" max="5" width="12.140625" style="4" customWidth="1"/>
  </cols>
  <sheetData>
    <row r="1" spans="1:6">
      <c r="B1" s="58"/>
      <c r="C1" t="s">
        <v>260</v>
      </c>
      <c r="D1" s="61"/>
      <c r="E1" s="61"/>
    </row>
    <row r="2" spans="1:6">
      <c r="B2" s="59"/>
      <c r="C2" t="s">
        <v>347</v>
      </c>
    </row>
    <row r="3" spans="1:6">
      <c r="B3" s="59"/>
      <c r="C3" s="76" t="s">
        <v>348</v>
      </c>
    </row>
    <row r="4" spans="1:6" ht="15.75">
      <c r="B4" s="176" t="s">
        <v>223</v>
      </c>
      <c r="C4" s="176"/>
      <c r="D4" s="176"/>
      <c r="E4" s="176"/>
      <c r="F4" s="176"/>
    </row>
    <row r="5" spans="1:6" ht="15.75">
      <c r="A5" s="4"/>
      <c r="B5" s="176" t="s">
        <v>351</v>
      </c>
      <c r="C5" s="176"/>
      <c r="D5" s="176"/>
      <c r="E5" s="176"/>
      <c r="F5" s="176"/>
    </row>
    <row r="6" spans="1:6" ht="15.75">
      <c r="A6" s="4"/>
      <c r="B6" s="176" t="s">
        <v>224</v>
      </c>
      <c r="C6" s="176"/>
      <c r="D6" s="176"/>
      <c r="E6" s="176"/>
      <c r="F6" s="176"/>
    </row>
    <row r="7" spans="1:6" ht="15.75">
      <c r="A7" s="176" t="s">
        <v>225</v>
      </c>
      <c r="B7" s="176"/>
      <c r="C7" s="176"/>
      <c r="D7" s="176"/>
      <c r="E7" s="176"/>
      <c r="F7" s="90"/>
    </row>
    <row r="8" spans="1:6" ht="15.75">
      <c r="A8" s="176" t="s">
        <v>226</v>
      </c>
      <c r="B8" s="176"/>
      <c r="C8" s="176"/>
      <c r="D8" s="176"/>
      <c r="E8" s="176"/>
      <c r="F8" s="90"/>
    </row>
    <row r="9" spans="1:6" ht="15.75">
      <c r="A9" s="177" t="s">
        <v>349</v>
      </c>
      <c r="B9" s="177"/>
      <c r="C9" s="177"/>
      <c r="D9" s="177"/>
      <c r="E9" s="177"/>
      <c r="F9" s="90"/>
    </row>
    <row r="10" spans="1:6" ht="15.75">
      <c r="A10" s="176" t="s">
        <v>350</v>
      </c>
      <c r="B10" s="176"/>
      <c r="C10" s="176"/>
      <c r="D10" s="176"/>
      <c r="E10" s="176"/>
      <c r="F10" s="90"/>
    </row>
    <row r="11" spans="1:6" ht="15.75">
      <c r="A11" s="75"/>
      <c r="B11" s="89" t="s">
        <v>436</v>
      </c>
      <c r="C11" s="75"/>
      <c r="D11" s="75"/>
      <c r="E11" s="75"/>
    </row>
    <row r="12" spans="1:6">
      <c r="D12" s="60">
        <v>1.1499999999999999</v>
      </c>
    </row>
    <row r="13" spans="1:6" ht="43.5">
      <c r="A13" s="91" t="s">
        <v>227</v>
      </c>
      <c r="B13" s="92" t="s">
        <v>0</v>
      </c>
      <c r="C13" s="102" t="s">
        <v>357</v>
      </c>
      <c r="D13" s="102" t="s">
        <v>355</v>
      </c>
      <c r="E13" s="102" t="s">
        <v>356</v>
      </c>
      <c r="F13" s="103"/>
    </row>
    <row r="14" spans="1:6" ht="15.75">
      <c r="A14" s="106" t="s">
        <v>5</v>
      </c>
      <c r="B14" s="145" t="s">
        <v>6</v>
      </c>
      <c r="C14" s="17"/>
      <c r="D14" s="17"/>
      <c r="E14" s="17"/>
    </row>
    <row r="15" spans="1:6" ht="15.75">
      <c r="A15" s="107">
        <v>1</v>
      </c>
      <c r="B15" s="77" t="s">
        <v>279</v>
      </c>
      <c r="C15" s="17"/>
      <c r="D15" s="17"/>
      <c r="E15" s="17"/>
    </row>
    <row r="16" spans="1:6" ht="15.75">
      <c r="A16" s="108"/>
      <c r="B16" s="25" t="s">
        <v>7</v>
      </c>
      <c r="C16" s="14" t="s">
        <v>359</v>
      </c>
      <c r="D16" s="14">
        <v>131</v>
      </c>
      <c r="E16" s="22">
        <f>$D$12*D16</f>
        <v>150.64999999999998</v>
      </c>
    </row>
    <row r="17" spans="1:5" ht="15.75">
      <c r="A17" s="108"/>
      <c r="B17" s="3" t="s">
        <v>8</v>
      </c>
      <c r="C17" s="14" t="s">
        <v>359</v>
      </c>
      <c r="D17" s="11">
        <v>146</v>
      </c>
      <c r="E17" s="20">
        <f>$D$12*D17</f>
        <v>167.89999999999998</v>
      </c>
    </row>
    <row r="18" spans="1:5" ht="15.75">
      <c r="A18" s="109"/>
      <c r="B18" s="27" t="s">
        <v>9</v>
      </c>
      <c r="C18" s="14" t="s">
        <v>359</v>
      </c>
      <c r="D18" s="28">
        <v>148</v>
      </c>
      <c r="E18" s="29">
        <f t="shared" ref="E18:E32" si="0">$D$12*D18</f>
        <v>170.2</v>
      </c>
    </row>
    <row r="19" spans="1:5" ht="15.75">
      <c r="A19" s="110"/>
      <c r="B19" s="3" t="s">
        <v>10</v>
      </c>
      <c r="C19" s="14" t="s">
        <v>359</v>
      </c>
      <c r="D19" s="11">
        <v>148</v>
      </c>
      <c r="E19" s="20">
        <f t="shared" si="0"/>
        <v>170.2</v>
      </c>
    </row>
    <row r="20" spans="1:5" ht="15.75">
      <c r="A20" s="111"/>
      <c r="B20" s="27" t="s">
        <v>11</v>
      </c>
      <c r="C20" s="14" t="s">
        <v>359</v>
      </c>
      <c r="D20" s="28">
        <v>167</v>
      </c>
      <c r="E20" s="29">
        <f t="shared" si="0"/>
        <v>192.04999999999998</v>
      </c>
    </row>
    <row r="21" spans="1:5" ht="15.75">
      <c r="A21" s="110"/>
      <c r="B21" s="32" t="s">
        <v>12</v>
      </c>
      <c r="C21" s="14" t="s">
        <v>359</v>
      </c>
      <c r="D21" s="14">
        <v>169</v>
      </c>
      <c r="E21" s="22">
        <f t="shared" si="0"/>
        <v>194.35</v>
      </c>
    </row>
    <row r="22" spans="1:5" ht="15.75">
      <c r="A22" s="111"/>
      <c r="B22" s="33" t="s">
        <v>13</v>
      </c>
      <c r="C22" s="14" t="s">
        <v>359</v>
      </c>
      <c r="D22" s="28">
        <v>175</v>
      </c>
      <c r="E22" s="29">
        <f>$D$12*D22-1</f>
        <v>200.24999999999997</v>
      </c>
    </row>
    <row r="23" spans="1:5" ht="15.75">
      <c r="A23" s="109"/>
      <c r="B23" s="33" t="s">
        <v>282</v>
      </c>
      <c r="C23" s="14" t="s">
        <v>359</v>
      </c>
      <c r="D23" s="28">
        <v>175</v>
      </c>
      <c r="E23" s="29">
        <f>$D$12*D23-1</f>
        <v>200.24999999999997</v>
      </c>
    </row>
    <row r="24" spans="1:5" ht="15.75">
      <c r="A24" s="111"/>
      <c r="B24" s="33" t="s">
        <v>14</v>
      </c>
      <c r="C24" s="14" t="s">
        <v>359</v>
      </c>
      <c r="D24" s="28">
        <v>183</v>
      </c>
      <c r="E24" s="29">
        <f>$D$12*D24</f>
        <v>210.45</v>
      </c>
    </row>
    <row r="25" spans="1:5" ht="15.75">
      <c r="A25" s="111"/>
      <c r="B25" s="33" t="s">
        <v>15</v>
      </c>
      <c r="C25" s="14" t="s">
        <v>359</v>
      </c>
      <c r="D25" s="28">
        <v>183</v>
      </c>
      <c r="E25" s="29">
        <f t="shared" si="0"/>
        <v>210.45</v>
      </c>
    </row>
    <row r="26" spans="1:5" ht="15.75">
      <c r="A26" s="111"/>
      <c r="B26" s="33" t="s">
        <v>16</v>
      </c>
      <c r="C26" s="14" t="s">
        <v>359</v>
      </c>
      <c r="D26" s="28">
        <v>187</v>
      </c>
      <c r="E26" s="29">
        <f t="shared" si="0"/>
        <v>215.04999999999998</v>
      </c>
    </row>
    <row r="27" spans="1:5" ht="15.75">
      <c r="A27" s="111"/>
      <c r="B27" s="33" t="s">
        <v>17</v>
      </c>
      <c r="C27" s="14" t="s">
        <v>359</v>
      </c>
      <c r="D27" s="28">
        <v>189</v>
      </c>
      <c r="E27" s="29">
        <f t="shared" si="0"/>
        <v>217.35</v>
      </c>
    </row>
    <row r="28" spans="1:5" ht="15.75">
      <c r="A28" s="111"/>
      <c r="B28" s="33" t="s">
        <v>18</v>
      </c>
      <c r="C28" s="14" t="s">
        <v>359</v>
      </c>
      <c r="D28" s="28">
        <v>194</v>
      </c>
      <c r="E28" s="29">
        <f t="shared" si="0"/>
        <v>223.1</v>
      </c>
    </row>
    <row r="29" spans="1:5" ht="15.75">
      <c r="A29" s="111"/>
      <c r="B29" s="33" t="s">
        <v>19</v>
      </c>
      <c r="C29" s="14" t="s">
        <v>359</v>
      </c>
      <c r="D29" s="28">
        <v>215</v>
      </c>
      <c r="E29" s="29">
        <f t="shared" si="0"/>
        <v>247.24999999999997</v>
      </c>
    </row>
    <row r="30" spans="1:5" ht="15.75">
      <c r="A30" s="111"/>
      <c r="B30" s="33" t="s">
        <v>20</v>
      </c>
      <c r="C30" s="14" t="s">
        <v>359</v>
      </c>
      <c r="D30" s="28">
        <v>223</v>
      </c>
      <c r="E30" s="29">
        <f t="shared" si="0"/>
        <v>256.45</v>
      </c>
    </row>
    <row r="31" spans="1:5" ht="15.75">
      <c r="A31" s="111"/>
      <c r="B31" s="33" t="s">
        <v>21</v>
      </c>
      <c r="C31" s="14" t="s">
        <v>359</v>
      </c>
      <c r="D31" s="28">
        <v>385</v>
      </c>
      <c r="E31" s="29">
        <f t="shared" si="0"/>
        <v>442.74999999999994</v>
      </c>
    </row>
    <row r="32" spans="1:5" ht="15.75">
      <c r="A32" s="111"/>
      <c r="B32" s="33" t="s">
        <v>22</v>
      </c>
      <c r="C32" s="11" t="s">
        <v>359</v>
      </c>
      <c r="D32" s="28">
        <v>422</v>
      </c>
      <c r="E32" s="29">
        <f t="shared" si="0"/>
        <v>485.29999999999995</v>
      </c>
    </row>
    <row r="33" spans="1:5" ht="15.75">
      <c r="A33" s="108"/>
      <c r="B33" s="30" t="s">
        <v>23</v>
      </c>
      <c r="C33" s="17"/>
      <c r="D33" s="120"/>
      <c r="E33" s="17"/>
    </row>
    <row r="34" spans="1:5" ht="15.75">
      <c r="A34" s="119"/>
      <c r="B34" s="34" t="s">
        <v>24</v>
      </c>
      <c r="C34" s="14" t="s">
        <v>359</v>
      </c>
      <c r="D34" s="121">
        <v>403</v>
      </c>
      <c r="E34" s="20">
        <f>$D$12*D34-3</f>
        <v>460.45</v>
      </c>
    </row>
    <row r="35" spans="1:5" ht="15.75">
      <c r="A35" s="108"/>
      <c r="B35" s="118" t="s">
        <v>378</v>
      </c>
      <c r="C35" s="28" t="s">
        <v>367</v>
      </c>
      <c r="D35" s="63">
        <v>80</v>
      </c>
      <c r="E35" s="65">
        <f t="shared" ref="E35" si="1">$D$12*D35</f>
        <v>92</v>
      </c>
    </row>
    <row r="36" spans="1:5" ht="15.75">
      <c r="A36" s="111"/>
      <c r="B36" s="30"/>
      <c r="C36" s="17"/>
      <c r="D36" s="66"/>
      <c r="E36" s="74"/>
    </row>
    <row r="37" spans="1:5" ht="15.75">
      <c r="A37" s="111" t="s">
        <v>281</v>
      </c>
      <c r="B37" s="77" t="s">
        <v>280</v>
      </c>
      <c r="C37" s="17"/>
      <c r="D37" s="66"/>
      <c r="E37" s="74"/>
    </row>
    <row r="38" spans="1:5" ht="15.75">
      <c r="A38" s="108"/>
      <c r="B38" s="25" t="s">
        <v>283</v>
      </c>
      <c r="C38" s="14" t="s">
        <v>359</v>
      </c>
      <c r="D38" s="66">
        <v>350</v>
      </c>
      <c r="E38" s="29">
        <f t="shared" ref="E38:E40" si="2">$D$12*D38</f>
        <v>402.49999999999994</v>
      </c>
    </row>
    <row r="39" spans="1:5" ht="15.75">
      <c r="A39" s="108"/>
      <c r="B39" s="76" t="s">
        <v>284</v>
      </c>
      <c r="C39" s="14" t="s">
        <v>359</v>
      </c>
      <c r="D39" s="66">
        <v>250</v>
      </c>
      <c r="E39" s="29">
        <f t="shared" si="2"/>
        <v>287.5</v>
      </c>
    </row>
    <row r="40" spans="1:5" ht="15.75">
      <c r="A40" s="108"/>
      <c r="B40" s="27" t="s">
        <v>285</v>
      </c>
      <c r="C40" s="17" t="s">
        <v>376</v>
      </c>
      <c r="D40" s="66">
        <v>440</v>
      </c>
      <c r="E40" s="29">
        <f t="shared" si="2"/>
        <v>505.99999999999994</v>
      </c>
    </row>
    <row r="41" spans="1:5" ht="15.75">
      <c r="A41" s="108" t="s">
        <v>286</v>
      </c>
      <c r="B41" s="78" t="s">
        <v>210</v>
      </c>
      <c r="C41" s="17"/>
      <c r="D41" s="66"/>
      <c r="E41" s="74"/>
    </row>
    <row r="42" spans="1:5" ht="15.75">
      <c r="A42" s="108"/>
      <c r="B42" s="33" t="s">
        <v>363</v>
      </c>
      <c r="C42" s="28" t="s">
        <v>364</v>
      </c>
      <c r="D42" s="28">
        <v>600</v>
      </c>
      <c r="E42" s="29">
        <f t="shared" ref="E42:E47" si="3">$D$12*D42</f>
        <v>690</v>
      </c>
    </row>
    <row r="43" spans="1:5" ht="15.75">
      <c r="A43" s="108"/>
      <c r="B43" s="33" t="s">
        <v>377</v>
      </c>
      <c r="C43" s="28" t="s">
        <v>346</v>
      </c>
      <c r="D43" s="28">
        <v>61</v>
      </c>
      <c r="E43" s="29">
        <f t="shared" si="3"/>
        <v>70.149999999999991</v>
      </c>
    </row>
    <row r="44" spans="1:5" ht="15.75">
      <c r="A44" s="111"/>
      <c r="B44" s="33" t="s">
        <v>25</v>
      </c>
      <c r="C44" s="28" t="s">
        <v>346</v>
      </c>
      <c r="D44" s="28">
        <v>108</v>
      </c>
      <c r="E44" s="29">
        <f t="shared" si="3"/>
        <v>124.19999999999999</v>
      </c>
    </row>
    <row r="45" spans="1:5">
      <c r="A45" s="87"/>
      <c r="B45" s="32" t="s">
        <v>379</v>
      </c>
      <c r="C45" s="14" t="s">
        <v>345</v>
      </c>
      <c r="D45" s="14">
        <v>183</v>
      </c>
      <c r="E45" s="22">
        <f t="shared" si="3"/>
        <v>210.45</v>
      </c>
    </row>
    <row r="46" spans="1:5">
      <c r="A46" s="87"/>
      <c r="B46" s="68" t="s">
        <v>380</v>
      </c>
      <c r="C46" s="14" t="s">
        <v>345</v>
      </c>
      <c r="D46" s="14">
        <v>191</v>
      </c>
      <c r="E46" s="22">
        <f t="shared" si="3"/>
        <v>219.64999999999998</v>
      </c>
    </row>
    <row r="47" spans="1:5">
      <c r="A47" s="85"/>
      <c r="B47" s="33" t="s">
        <v>381</v>
      </c>
      <c r="C47" s="14" t="s">
        <v>345</v>
      </c>
      <c r="D47" s="28">
        <v>108</v>
      </c>
      <c r="E47" s="29">
        <f t="shared" si="3"/>
        <v>124.19999999999999</v>
      </c>
    </row>
    <row r="48" spans="1:5">
      <c r="A48" s="85"/>
      <c r="B48" s="30"/>
      <c r="C48" s="17"/>
      <c r="D48" s="66"/>
      <c r="E48" s="74"/>
    </row>
    <row r="49" spans="1:5" ht="15.75">
      <c r="A49" s="88" t="s">
        <v>369</v>
      </c>
      <c r="B49" s="35" t="s">
        <v>26</v>
      </c>
      <c r="C49" s="17"/>
      <c r="D49" s="17"/>
      <c r="E49" s="17"/>
    </row>
    <row r="50" spans="1:5" ht="15.75">
      <c r="A50" s="105" t="s">
        <v>287</v>
      </c>
      <c r="B50" s="125" t="s">
        <v>27</v>
      </c>
      <c r="C50" s="28" t="s">
        <v>360</v>
      </c>
      <c r="D50" s="28">
        <v>186</v>
      </c>
      <c r="E50" s="29">
        <f>$D$12*D50</f>
        <v>213.89999999999998</v>
      </c>
    </row>
    <row r="51" spans="1:5" ht="15.75">
      <c r="A51" s="123"/>
      <c r="B51" s="34" t="s">
        <v>28</v>
      </c>
      <c r="C51" s="11"/>
      <c r="D51" s="11"/>
      <c r="E51" s="11"/>
    </row>
    <row r="52" spans="1:5" ht="15.75">
      <c r="A52" s="112"/>
      <c r="B52" s="32" t="s">
        <v>29</v>
      </c>
      <c r="C52" s="14"/>
      <c r="D52" s="14"/>
      <c r="E52" s="14"/>
    </row>
    <row r="53" spans="1:5" ht="15.75">
      <c r="A53" s="126" t="s">
        <v>288</v>
      </c>
      <c r="B53" s="125" t="s">
        <v>30</v>
      </c>
      <c r="C53" s="28" t="s">
        <v>360</v>
      </c>
      <c r="D53" s="28">
        <v>362</v>
      </c>
      <c r="E53" s="29">
        <f>$D$12*D53</f>
        <v>416.29999999999995</v>
      </c>
    </row>
    <row r="54" spans="1:5" ht="15.75">
      <c r="A54" s="123"/>
      <c r="B54" s="34" t="s">
        <v>31</v>
      </c>
      <c r="C54" s="11"/>
      <c r="D54" s="11"/>
      <c r="E54" s="11"/>
    </row>
    <row r="55" spans="1:5" ht="15.75">
      <c r="A55" s="112"/>
      <c r="B55" s="34" t="s">
        <v>32</v>
      </c>
      <c r="C55" s="11"/>
      <c r="D55" s="11"/>
      <c r="E55" s="11"/>
    </row>
    <row r="56" spans="1:5" ht="15.75">
      <c r="A56" s="113"/>
      <c r="B56" s="37" t="s">
        <v>33</v>
      </c>
      <c r="C56" s="11"/>
      <c r="D56" s="11"/>
      <c r="E56" s="11"/>
    </row>
    <row r="57" spans="1:5" ht="15.75">
      <c r="A57" s="113"/>
      <c r="B57" s="34" t="s">
        <v>34</v>
      </c>
      <c r="C57" s="11"/>
      <c r="D57" s="11"/>
      <c r="E57" s="11"/>
    </row>
    <row r="58" spans="1:5" ht="15.75">
      <c r="A58" s="114"/>
      <c r="B58" s="32" t="s">
        <v>35</v>
      </c>
      <c r="C58" s="14"/>
      <c r="D58" s="14"/>
      <c r="E58" s="14"/>
    </row>
    <row r="59" spans="1:5" ht="15.75">
      <c r="A59" s="105" t="s">
        <v>289</v>
      </c>
      <c r="B59" s="127" t="s">
        <v>36</v>
      </c>
      <c r="C59" s="28" t="s">
        <v>360</v>
      </c>
      <c r="D59" s="28">
        <v>223</v>
      </c>
      <c r="E59" s="29">
        <f>$D$12*D59</f>
        <v>256.45</v>
      </c>
    </row>
    <row r="60" spans="1:5" ht="15.75">
      <c r="A60" s="113"/>
      <c r="B60" s="34" t="s">
        <v>37</v>
      </c>
      <c r="C60" s="11"/>
      <c r="D60" s="11"/>
      <c r="E60" s="11"/>
    </row>
    <row r="61" spans="1:5" ht="15.75">
      <c r="A61" s="123"/>
      <c r="B61" s="32" t="s">
        <v>38</v>
      </c>
      <c r="C61" s="14"/>
      <c r="D61" s="14"/>
      <c r="E61" s="14"/>
    </row>
    <row r="62" spans="1:5" ht="15.75">
      <c r="A62" s="124" t="s">
        <v>370</v>
      </c>
      <c r="B62" s="35" t="s">
        <v>39</v>
      </c>
      <c r="C62" s="11"/>
      <c r="D62" s="17"/>
      <c r="E62" s="31"/>
    </row>
    <row r="63" spans="1:5" ht="15.75">
      <c r="A63" s="114"/>
      <c r="B63" s="15" t="s">
        <v>40</v>
      </c>
      <c r="C63" s="14"/>
      <c r="D63" s="14"/>
      <c r="E63" s="14"/>
    </row>
    <row r="64" spans="1:5" ht="15.75">
      <c r="A64" s="105" t="s">
        <v>290</v>
      </c>
      <c r="B64" s="125" t="s">
        <v>30</v>
      </c>
      <c r="C64" s="28" t="s">
        <v>360</v>
      </c>
      <c r="D64" s="28">
        <v>362</v>
      </c>
      <c r="E64" s="29">
        <f>$D$12*D64</f>
        <v>416.29999999999995</v>
      </c>
    </row>
    <row r="65" spans="1:5" ht="15.75">
      <c r="A65" s="113"/>
      <c r="B65" s="34" t="s">
        <v>41</v>
      </c>
      <c r="C65" s="11"/>
      <c r="D65" s="11"/>
      <c r="E65" s="11"/>
    </row>
    <row r="66" spans="1:5" ht="15.75">
      <c r="A66" s="122"/>
      <c r="B66" s="34" t="s">
        <v>42</v>
      </c>
      <c r="C66" s="11"/>
      <c r="D66" s="11"/>
      <c r="E66" s="11"/>
    </row>
    <row r="67" spans="1:5" ht="15.75">
      <c r="A67" s="113"/>
      <c r="B67" s="34" t="s">
        <v>43</v>
      </c>
      <c r="C67" s="11"/>
      <c r="D67" s="11"/>
      <c r="E67" s="11"/>
    </row>
    <row r="68" spans="1:5" ht="15.75">
      <c r="A68" s="113"/>
      <c r="B68" s="32" t="s">
        <v>44</v>
      </c>
      <c r="C68" s="14"/>
      <c r="D68" s="14"/>
      <c r="E68" s="14"/>
    </row>
    <row r="69" spans="1:5" ht="15.75">
      <c r="A69" s="105" t="s">
        <v>371</v>
      </c>
      <c r="B69" s="35" t="s">
        <v>36</v>
      </c>
      <c r="C69" s="11" t="s">
        <v>360</v>
      </c>
      <c r="D69" s="17">
        <v>223</v>
      </c>
      <c r="E69" s="31">
        <f>$D$12*D69</f>
        <v>256.45</v>
      </c>
    </row>
    <row r="70" spans="1:5" ht="15.75">
      <c r="A70" s="114"/>
      <c r="B70" s="33" t="s">
        <v>45</v>
      </c>
      <c r="C70" s="28"/>
      <c r="D70" s="28"/>
      <c r="E70" s="28"/>
    </row>
    <row r="71" spans="1:5" ht="15.75">
      <c r="A71" s="88"/>
      <c r="B71" s="33" t="s">
        <v>46</v>
      </c>
      <c r="C71" s="28"/>
      <c r="D71" s="28"/>
      <c r="E71" s="28"/>
    </row>
    <row r="72" spans="1:5" ht="15.75">
      <c r="A72" s="105"/>
      <c r="B72" s="33" t="s">
        <v>47</v>
      </c>
      <c r="C72" s="28"/>
      <c r="D72" s="28"/>
      <c r="E72" s="28"/>
    </row>
    <row r="73" spans="1:5" ht="15.75">
      <c r="A73" s="105"/>
      <c r="B73" s="33" t="s">
        <v>37</v>
      </c>
      <c r="C73" s="28"/>
      <c r="D73" s="28"/>
      <c r="E73" s="28"/>
    </row>
    <row r="74" spans="1:5" ht="15.75">
      <c r="A74" s="88"/>
      <c r="B74" s="30" t="s">
        <v>48</v>
      </c>
      <c r="C74" s="11" t="s">
        <v>360</v>
      </c>
      <c r="D74" s="17">
        <v>336</v>
      </c>
      <c r="E74" s="31">
        <f>$D$12*D74</f>
        <v>386.4</v>
      </c>
    </row>
    <row r="75" spans="1:5" ht="15.75">
      <c r="A75" s="114"/>
      <c r="B75" s="32" t="s">
        <v>49</v>
      </c>
      <c r="C75" s="14"/>
      <c r="D75" s="14"/>
      <c r="E75" s="14"/>
    </row>
    <row r="76" spans="1:5" ht="15.75">
      <c r="A76" s="113" t="s">
        <v>372</v>
      </c>
      <c r="B76" s="35" t="s">
        <v>50</v>
      </c>
      <c r="C76" s="17"/>
      <c r="D76" s="17"/>
      <c r="E76" s="17"/>
    </row>
    <row r="77" spans="1:5" ht="15.75">
      <c r="A77" s="114"/>
      <c r="B77" s="32" t="s">
        <v>51</v>
      </c>
      <c r="C77" s="38" t="s">
        <v>346</v>
      </c>
      <c r="D77" s="14">
        <v>148</v>
      </c>
      <c r="E77" s="22">
        <f t="shared" ref="E77:E92" si="4">$D$12*D77</f>
        <v>170.2</v>
      </c>
    </row>
    <row r="78" spans="1:5" ht="15.75">
      <c r="A78" s="88"/>
      <c r="B78" s="33" t="s">
        <v>52</v>
      </c>
      <c r="C78" s="38" t="s">
        <v>346</v>
      </c>
      <c r="D78" s="28">
        <v>148</v>
      </c>
      <c r="E78" s="29">
        <f>$D$12*D78</f>
        <v>170.2</v>
      </c>
    </row>
    <row r="79" spans="1:5" ht="15.75">
      <c r="A79" s="105"/>
      <c r="B79" s="33" t="s">
        <v>53</v>
      </c>
      <c r="C79" s="38" t="s">
        <v>346</v>
      </c>
      <c r="D79" s="28">
        <v>101</v>
      </c>
      <c r="E79" s="29">
        <f t="shared" si="4"/>
        <v>116.14999999999999</v>
      </c>
    </row>
    <row r="80" spans="1:5" ht="15.75">
      <c r="A80" s="105"/>
      <c r="B80" s="33" t="s">
        <v>365</v>
      </c>
      <c r="C80" s="38" t="s">
        <v>346</v>
      </c>
      <c r="D80" s="28">
        <v>252</v>
      </c>
      <c r="E80" s="29">
        <f t="shared" si="4"/>
        <v>289.79999999999995</v>
      </c>
    </row>
    <row r="81" spans="1:5" ht="15.75">
      <c r="A81" s="105"/>
      <c r="B81" s="33" t="s">
        <v>54</v>
      </c>
      <c r="C81" s="38" t="s">
        <v>346</v>
      </c>
      <c r="D81" s="28">
        <v>206</v>
      </c>
      <c r="E81" s="29">
        <f t="shared" si="4"/>
        <v>236.89999999999998</v>
      </c>
    </row>
    <row r="82" spans="1:5" ht="15.75">
      <c r="A82" s="105"/>
      <c r="B82" s="33" t="s">
        <v>55</v>
      </c>
      <c r="C82" s="38" t="s">
        <v>346</v>
      </c>
      <c r="D82" s="28">
        <v>206</v>
      </c>
      <c r="E82" s="29">
        <f t="shared" si="4"/>
        <v>236.89999999999998</v>
      </c>
    </row>
    <row r="83" spans="1:5" ht="15.75">
      <c r="A83" s="105"/>
      <c r="B83" s="33" t="s">
        <v>56</v>
      </c>
      <c r="C83" s="38" t="s">
        <v>346</v>
      </c>
      <c r="D83" s="28">
        <v>148</v>
      </c>
      <c r="E83" s="29">
        <f t="shared" si="4"/>
        <v>170.2</v>
      </c>
    </row>
    <row r="84" spans="1:5" ht="15.75">
      <c r="A84" s="105"/>
      <c r="B84" s="33" t="s">
        <v>57</v>
      </c>
      <c r="C84" s="38" t="s">
        <v>346</v>
      </c>
      <c r="D84" s="28">
        <v>302</v>
      </c>
      <c r="E84" s="29">
        <f t="shared" si="4"/>
        <v>347.29999999999995</v>
      </c>
    </row>
    <row r="85" spans="1:5" ht="15.75">
      <c r="A85" s="105"/>
      <c r="B85" s="33" t="s">
        <v>58</v>
      </c>
      <c r="C85" s="38" t="s">
        <v>346</v>
      </c>
      <c r="D85" s="28">
        <v>206</v>
      </c>
      <c r="E85" s="29">
        <f t="shared" si="4"/>
        <v>236.89999999999998</v>
      </c>
    </row>
    <row r="86" spans="1:5" ht="15.75">
      <c r="A86" s="105"/>
      <c r="B86" s="33" t="s">
        <v>59</v>
      </c>
      <c r="C86" s="38" t="s">
        <v>346</v>
      </c>
      <c r="D86" s="28">
        <v>148</v>
      </c>
      <c r="E86" s="29">
        <f t="shared" si="4"/>
        <v>170.2</v>
      </c>
    </row>
    <row r="87" spans="1:5" ht="15.75">
      <c r="A87" s="105"/>
      <c r="B87" s="33" t="s">
        <v>60</v>
      </c>
      <c r="C87" s="38" t="s">
        <v>346</v>
      </c>
      <c r="D87" s="28">
        <v>148</v>
      </c>
      <c r="E87" s="29">
        <f t="shared" si="4"/>
        <v>170.2</v>
      </c>
    </row>
    <row r="88" spans="1:5" ht="15.75">
      <c r="A88" s="105"/>
      <c r="B88" s="33" t="s">
        <v>61</v>
      </c>
      <c r="C88" s="38" t="s">
        <v>346</v>
      </c>
      <c r="D88" s="28">
        <v>252</v>
      </c>
      <c r="E88" s="29">
        <f t="shared" si="4"/>
        <v>289.79999999999995</v>
      </c>
    </row>
    <row r="89" spans="1:5" ht="15.75">
      <c r="A89" s="105"/>
      <c r="B89" s="33" t="s">
        <v>62</v>
      </c>
      <c r="C89" s="38" t="s">
        <v>346</v>
      </c>
      <c r="D89" s="28">
        <v>148</v>
      </c>
      <c r="E89" s="29">
        <f t="shared" si="4"/>
        <v>170.2</v>
      </c>
    </row>
    <row r="90" spans="1:5" ht="15.75">
      <c r="A90" s="105"/>
      <c r="B90" s="33" t="s">
        <v>63</v>
      </c>
      <c r="C90" s="38" t="s">
        <v>346</v>
      </c>
      <c r="D90" s="28">
        <v>148</v>
      </c>
      <c r="E90" s="29">
        <f t="shared" si="4"/>
        <v>170.2</v>
      </c>
    </row>
    <row r="91" spans="1:5" ht="15.75">
      <c r="A91" s="105"/>
      <c r="B91" s="33" t="s">
        <v>64</v>
      </c>
      <c r="C91" s="38" t="s">
        <v>346</v>
      </c>
      <c r="D91" s="28">
        <v>127</v>
      </c>
      <c r="E91" s="29">
        <f t="shared" si="4"/>
        <v>146.04999999999998</v>
      </c>
    </row>
    <row r="92" spans="1:5" ht="15.75">
      <c r="A92" s="105"/>
      <c r="B92" s="30" t="s">
        <v>65</v>
      </c>
      <c r="C92" s="129" t="s">
        <v>346</v>
      </c>
      <c r="D92" s="17">
        <v>148</v>
      </c>
      <c r="E92" s="31">
        <f t="shared" si="4"/>
        <v>170.2</v>
      </c>
    </row>
    <row r="93" spans="1:5" ht="15.75">
      <c r="A93" s="105"/>
      <c r="B93" s="33" t="s">
        <v>66</v>
      </c>
      <c r="C93" s="39"/>
      <c r="D93" s="28"/>
      <c r="E93" s="28"/>
    </row>
    <row r="94" spans="1:5">
      <c r="A94" s="84"/>
      <c r="B94" s="32"/>
      <c r="C94" s="38"/>
      <c r="D94" s="53"/>
      <c r="E94" s="22"/>
    </row>
    <row r="95" spans="1:5">
      <c r="A95" s="87" t="s">
        <v>373</v>
      </c>
      <c r="B95" s="35" t="s">
        <v>263</v>
      </c>
      <c r="C95" s="17"/>
      <c r="D95" s="17"/>
      <c r="E95" s="17"/>
    </row>
    <row r="96" spans="1:5">
      <c r="A96" s="87"/>
      <c r="B96" s="128" t="s">
        <v>67</v>
      </c>
      <c r="C96" s="40" t="s">
        <v>346</v>
      </c>
      <c r="D96" s="17">
        <v>64</v>
      </c>
      <c r="E96" s="31">
        <f>$D$12*D96</f>
        <v>73.599999999999994</v>
      </c>
    </row>
    <row r="97" spans="1:5">
      <c r="A97" s="84"/>
      <c r="B97" s="117" t="s">
        <v>68</v>
      </c>
      <c r="C97" s="39" t="s">
        <v>358</v>
      </c>
      <c r="D97" s="28" t="s">
        <v>261</v>
      </c>
      <c r="E97" s="63" t="s">
        <v>320</v>
      </c>
    </row>
    <row r="98" spans="1:5">
      <c r="A98" s="87"/>
      <c r="B98" s="27" t="s">
        <v>69</v>
      </c>
      <c r="C98" s="38" t="s">
        <v>346</v>
      </c>
      <c r="D98" s="28">
        <v>191</v>
      </c>
      <c r="E98" s="65">
        <f>$D$12*D98</f>
        <v>219.64999999999998</v>
      </c>
    </row>
    <row r="99" spans="1:5">
      <c r="A99" s="85"/>
      <c r="B99" s="117" t="s">
        <v>70</v>
      </c>
      <c r="C99" s="38" t="s">
        <v>346</v>
      </c>
      <c r="D99" s="28">
        <v>64</v>
      </c>
      <c r="E99" s="65">
        <f>$D$12*D99</f>
        <v>73.599999999999994</v>
      </c>
    </row>
    <row r="100" spans="1:5">
      <c r="A100" s="87"/>
      <c r="B100" s="32" t="s">
        <v>73</v>
      </c>
      <c r="C100" s="39" t="s">
        <v>358</v>
      </c>
      <c r="D100" s="14" t="s">
        <v>261</v>
      </c>
      <c r="E100" s="69" t="s">
        <v>320</v>
      </c>
    </row>
    <row r="101" spans="1:5">
      <c r="A101" s="86"/>
      <c r="B101" s="30" t="s">
        <v>71</v>
      </c>
      <c r="C101" s="129" t="s">
        <v>346</v>
      </c>
      <c r="D101" s="17">
        <v>191</v>
      </c>
      <c r="E101" s="74">
        <f>$D$12*D101</f>
        <v>219.64999999999998</v>
      </c>
    </row>
    <row r="102" spans="1:5">
      <c r="A102" s="87"/>
      <c r="B102" s="27" t="s">
        <v>72</v>
      </c>
      <c r="C102" s="39" t="s">
        <v>358</v>
      </c>
      <c r="D102" s="28" t="s">
        <v>382</v>
      </c>
      <c r="E102" s="63" t="s">
        <v>321</v>
      </c>
    </row>
    <row r="103" spans="1:5">
      <c r="A103" s="84"/>
      <c r="B103" s="27" t="s">
        <v>74</v>
      </c>
      <c r="C103" s="39" t="s">
        <v>346</v>
      </c>
      <c r="D103" s="28">
        <v>384</v>
      </c>
      <c r="E103" s="65">
        <f>$D$12*D103</f>
        <v>441.59999999999997</v>
      </c>
    </row>
    <row r="104" spans="1:5">
      <c r="A104" s="84"/>
      <c r="B104" s="30" t="s">
        <v>75</v>
      </c>
      <c r="C104" s="129" t="s">
        <v>346</v>
      </c>
      <c r="D104" s="17">
        <v>116</v>
      </c>
      <c r="E104" s="74">
        <f>$D$12*D104</f>
        <v>133.39999999999998</v>
      </c>
    </row>
    <row r="105" spans="1:5">
      <c r="A105" s="87"/>
      <c r="B105" s="27" t="s">
        <v>73</v>
      </c>
      <c r="C105" s="39" t="s">
        <v>358</v>
      </c>
      <c r="D105" s="28" t="s">
        <v>262</v>
      </c>
      <c r="E105" s="63" t="s">
        <v>322</v>
      </c>
    </row>
    <row r="106" spans="1:5">
      <c r="A106" s="87"/>
      <c r="B106" s="27" t="s">
        <v>216</v>
      </c>
      <c r="C106" s="38" t="s">
        <v>346</v>
      </c>
      <c r="D106" s="28">
        <v>130</v>
      </c>
      <c r="E106" s="65">
        <f>$D$12*D106</f>
        <v>149.5</v>
      </c>
    </row>
    <row r="107" spans="1:5">
      <c r="A107" s="85"/>
      <c r="B107" s="32" t="s">
        <v>73</v>
      </c>
      <c r="C107" s="38" t="s">
        <v>358</v>
      </c>
      <c r="D107" s="14" t="s">
        <v>262</v>
      </c>
      <c r="E107" s="69" t="s">
        <v>322</v>
      </c>
    </row>
    <row r="108" spans="1:5">
      <c r="A108" s="84"/>
      <c r="B108" s="30" t="s">
        <v>76</v>
      </c>
      <c r="C108" s="129" t="s">
        <v>346</v>
      </c>
      <c r="D108" s="17">
        <v>130</v>
      </c>
      <c r="E108" s="31">
        <f>$D$12*D108</f>
        <v>149.5</v>
      </c>
    </row>
    <row r="109" spans="1:5">
      <c r="A109" s="87"/>
      <c r="B109" s="117" t="s">
        <v>77</v>
      </c>
      <c r="C109" s="39" t="s">
        <v>358</v>
      </c>
      <c r="D109" s="28">
        <v>390</v>
      </c>
      <c r="E109" s="29">
        <f t="shared" ref="E109:E120" si="5">$D$12*D109</f>
        <v>448.49999999999994</v>
      </c>
    </row>
    <row r="110" spans="1:5">
      <c r="A110" s="84"/>
      <c r="B110" s="27" t="s">
        <v>78</v>
      </c>
      <c r="C110" s="39" t="s">
        <v>346</v>
      </c>
      <c r="D110" s="28">
        <v>130</v>
      </c>
      <c r="E110" s="29">
        <f t="shared" si="5"/>
        <v>149.5</v>
      </c>
    </row>
    <row r="111" spans="1:5">
      <c r="A111" s="87"/>
      <c r="B111" s="33" t="s">
        <v>79</v>
      </c>
      <c r="C111" s="39" t="s">
        <v>346</v>
      </c>
      <c r="D111" s="28">
        <v>246</v>
      </c>
      <c r="E111" s="29">
        <f t="shared" si="5"/>
        <v>282.89999999999998</v>
      </c>
    </row>
    <row r="112" spans="1:5">
      <c r="A112" s="87"/>
      <c r="B112" s="33" t="s">
        <v>80</v>
      </c>
      <c r="C112" s="39" t="s">
        <v>346</v>
      </c>
      <c r="D112" s="28">
        <v>191</v>
      </c>
      <c r="E112" s="29">
        <f t="shared" si="5"/>
        <v>219.64999999999998</v>
      </c>
    </row>
    <row r="113" spans="1:5">
      <c r="A113" s="87"/>
      <c r="B113" s="33" t="s">
        <v>81</v>
      </c>
      <c r="C113" s="39" t="s">
        <v>346</v>
      </c>
      <c r="D113" s="28">
        <v>130</v>
      </c>
      <c r="E113" s="29">
        <f t="shared" si="5"/>
        <v>149.5</v>
      </c>
    </row>
    <row r="114" spans="1:5">
      <c r="A114" s="87"/>
      <c r="B114" s="33" t="s">
        <v>82</v>
      </c>
      <c r="C114" s="39" t="s">
        <v>346</v>
      </c>
      <c r="D114" s="28">
        <v>246</v>
      </c>
      <c r="E114" s="29">
        <f t="shared" si="5"/>
        <v>282.89999999999998</v>
      </c>
    </row>
    <row r="115" spans="1:5">
      <c r="A115" s="87"/>
      <c r="B115" s="33" t="s">
        <v>83</v>
      </c>
      <c r="C115" s="39" t="s">
        <v>346</v>
      </c>
      <c r="D115" s="28">
        <v>64</v>
      </c>
      <c r="E115" s="29">
        <f t="shared" si="5"/>
        <v>73.599999999999994</v>
      </c>
    </row>
    <row r="116" spans="1:5">
      <c r="A116" s="87"/>
      <c r="B116" s="33" t="s">
        <v>84</v>
      </c>
      <c r="C116" s="39" t="s">
        <v>346</v>
      </c>
      <c r="D116" s="28">
        <v>130</v>
      </c>
      <c r="E116" s="29">
        <f t="shared" si="5"/>
        <v>149.5</v>
      </c>
    </row>
    <row r="117" spans="1:5">
      <c r="A117" s="87"/>
      <c r="B117" s="33" t="s">
        <v>85</v>
      </c>
      <c r="C117" s="39" t="s">
        <v>346</v>
      </c>
      <c r="D117" s="28">
        <v>64</v>
      </c>
      <c r="E117" s="29">
        <f t="shared" si="5"/>
        <v>73.599999999999994</v>
      </c>
    </row>
    <row r="118" spans="1:5">
      <c r="A118" s="87"/>
      <c r="B118" s="33" t="s">
        <v>86</v>
      </c>
      <c r="C118" s="39" t="s">
        <v>346</v>
      </c>
      <c r="D118" s="28">
        <v>130</v>
      </c>
      <c r="E118" s="29">
        <f t="shared" si="5"/>
        <v>149.5</v>
      </c>
    </row>
    <row r="119" spans="1:5">
      <c r="A119" s="87"/>
      <c r="B119" s="33" t="s">
        <v>87</v>
      </c>
      <c r="C119" s="39" t="s">
        <v>346</v>
      </c>
      <c r="D119" s="28">
        <v>64</v>
      </c>
      <c r="E119" s="29">
        <f t="shared" si="5"/>
        <v>73.599999999999994</v>
      </c>
    </row>
    <row r="120" spans="1:5">
      <c r="A120" s="87"/>
      <c r="B120" s="33" t="s">
        <v>88</v>
      </c>
      <c r="C120" s="39" t="s">
        <v>346</v>
      </c>
      <c r="D120" s="28">
        <v>246</v>
      </c>
      <c r="E120" s="29">
        <f t="shared" si="5"/>
        <v>282.89999999999998</v>
      </c>
    </row>
    <row r="121" spans="1:5" ht="18">
      <c r="A121" s="104" t="s">
        <v>89</v>
      </c>
      <c r="B121" s="146" t="s">
        <v>90</v>
      </c>
      <c r="C121" s="40"/>
      <c r="D121" s="17"/>
      <c r="E121" s="17"/>
    </row>
    <row r="122" spans="1:5">
      <c r="A122" s="87"/>
      <c r="B122" s="117" t="s">
        <v>91</v>
      </c>
      <c r="C122" s="39" t="s">
        <v>359</v>
      </c>
      <c r="D122" s="28">
        <v>397</v>
      </c>
      <c r="E122" s="29">
        <f t="shared" ref="E122:E128" si="6">$D$12*D122</f>
        <v>456.54999999999995</v>
      </c>
    </row>
    <row r="123" spans="1:5" ht="18">
      <c r="A123" s="83"/>
      <c r="B123" s="33" t="s">
        <v>92</v>
      </c>
      <c r="C123" s="38" t="s">
        <v>345</v>
      </c>
      <c r="D123" s="28">
        <v>275</v>
      </c>
      <c r="E123" s="29">
        <f>$D$12*D123-1</f>
        <v>315.25</v>
      </c>
    </row>
    <row r="124" spans="1:5">
      <c r="A124" s="85"/>
      <c r="B124" s="33" t="s">
        <v>93</v>
      </c>
      <c r="C124" s="38" t="s">
        <v>345</v>
      </c>
      <c r="D124" s="28">
        <v>329</v>
      </c>
      <c r="E124" s="29">
        <f t="shared" si="6"/>
        <v>378.34999999999997</v>
      </c>
    </row>
    <row r="125" spans="1:5">
      <c r="A125" s="87"/>
      <c r="B125" s="33" t="s">
        <v>94</v>
      </c>
      <c r="C125" s="38" t="s">
        <v>345</v>
      </c>
      <c r="D125" s="28">
        <v>207</v>
      </c>
      <c r="E125" s="29">
        <f t="shared" si="6"/>
        <v>238.04999999999998</v>
      </c>
    </row>
    <row r="126" spans="1:5">
      <c r="A126" s="87"/>
      <c r="B126" s="33" t="s">
        <v>95</v>
      </c>
      <c r="C126" s="38" t="s">
        <v>345</v>
      </c>
      <c r="D126" s="28">
        <v>695</v>
      </c>
      <c r="E126" s="29">
        <f>$D$12*D126+1</f>
        <v>800.24999999999989</v>
      </c>
    </row>
    <row r="127" spans="1:5">
      <c r="A127" s="87"/>
      <c r="B127" s="33" t="s">
        <v>96</v>
      </c>
      <c r="C127" s="38" t="s">
        <v>345</v>
      </c>
      <c r="D127" s="28">
        <v>488</v>
      </c>
      <c r="E127" s="29">
        <f>$D$12*D127-1</f>
        <v>560.19999999999993</v>
      </c>
    </row>
    <row r="128" spans="1:5">
      <c r="A128" s="87"/>
      <c r="B128" s="33" t="s">
        <v>309</v>
      </c>
      <c r="C128" s="39" t="s">
        <v>360</v>
      </c>
      <c r="D128" s="28">
        <v>580</v>
      </c>
      <c r="E128" s="29">
        <f t="shared" si="6"/>
        <v>667</v>
      </c>
    </row>
    <row r="129" spans="1:5">
      <c r="A129" s="87"/>
      <c r="B129" s="30" t="s">
        <v>97</v>
      </c>
      <c r="C129" s="40"/>
      <c r="D129" s="17"/>
      <c r="E129" s="17"/>
    </row>
    <row r="130" spans="1:5">
      <c r="A130" s="87"/>
      <c r="B130" s="32" t="s">
        <v>98</v>
      </c>
      <c r="C130" s="14" t="s">
        <v>346</v>
      </c>
      <c r="D130" s="14">
        <v>82</v>
      </c>
      <c r="E130" s="22">
        <f t="shared" ref="E130:E134" si="7">$D$12*D130</f>
        <v>94.3</v>
      </c>
    </row>
    <row r="131" spans="1:5">
      <c r="A131" s="84"/>
      <c r="B131" s="33" t="s">
        <v>99</v>
      </c>
      <c r="C131" s="14" t="s">
        <v>346</v>
      </c>
      <c r="D131" s="28">
        <v>128</v>
      </c>
      <c r="E131" s="29">
        <f t="shared" si="7"/>
        <v>147.19999999999999</v>
      </c>
    </row>
    <row r="132" spans="1:5">
      <c r="A132" s="85"/>
      <c r="B132" s="33" t="s">
        <v>100</v>
      </c>
      <c r="C132" s="14" t="s">
        <v>346</v>
      </c>
      <c r="D132" s="29">
        <v>461</v>
      </c>
      <c r="E132" s="29">
        <f t="shared" si="7"/>
        <v>530.15</v>
      </c>
    </row>
    <row r="133" spans="1:5">
      <c r="A133" s="87"/>
      <c r="B133" s="33" t="s">
        <v>101</v>
      </c>
      <c r="C133" s="14" t="s">
        <v>346</v>
      </c>
      <c r="D133" s="29">
        <v>245</v>
      </c>
      <c r="E133" s="29">
        <f t="shared" si="7"/>
        <v>281.75</v>
      </c>
    </row>
    <row r="134" spans="1:5">
      <c r="A134" s="87"/>
      <c r="B134" s="33" t="s">
        <v>102</v>
      </c>
      <c r="C134" s="28" t="s">
        <v>217</v>
      </c>
      <c r="D134" s="28">
        <v>93</v>
      </c>
      <c r="E134" s="29">
        <f t="shared" si="7"/>
        <v>106.94999999999999</v>
      </c>
    </row>
    <row r="135" spans="1:5" ht="18">
      <c r="A135" s="104" t="s">
        <v>103</v>
      </c>
      <c r="B135" s="147" t="s">
        <v>104</v>
      </c>
      <c r="C135" s="28"/>
      <c r="D135" s="28"/>
      <c r="E135" s="28"/>
    </row>
    <row r="136" spans="1:5" ht="18">
      <c r="A136" s="104" t="s">
        <v>105</v>
      </c>
      <c r="B136" s="143" t="s">
        <v>387</v>
      </c>
      <c r="C136" s="11"/>
      <c r="D136" s="11"/>
      <c r="E136" s="11"/>
    </row>
    <row r="137" spans="1:5" ht="18">
      <c r="A137" s="83"/>
      <c r="B137" s="128" t="s">
        <v>106</v>
      </c>
      <c r="C137" s="17"/>
      <c r="D137" s="17"/>
      <c r="E137" s="17"/>
    </row>
    <row r="138" spans="1:5" ht="18">
      <c r="A138" s="83"/>
      <c r="B138" s="117" t="s">
        <v>383</v>
      </c>
      <c r="C138" s="42" t="s">
        <v>345</v>
      </c>
      <c r="D138" s="28">
        <v>336</v>
      </c>
      <c r="E138" s="65">
        <f t="shared" ref="E138:E156" si="8">$D$12*D138</f>
        <v>386.4</v>
      </c>
    </row>
    <row r="139" spans="1:5">
      <c r="A139" s="87"/>
      <c r="B139" s="33" t="s">
        <v>384</v>
      </c>
      <c r="C139" s="41" t="s">
        <v>345</v>
      </c>
      <c r="D139" s="28">
        <v>447</v>
      </c>
      <c r="E139" s="65">
        <f t="shared" si="8"/>
        <v>514.04999999999995</v>
      </c>
    </row>
    <row r="140" spans="1:5">
      <c r="A140" s="85"/>
      <c r="B140" s="33" t="s">
        <v>385</v>
      </c>
      <c r="C140" s="41" t="s">
        <v>345</v>
      </c>
      <c r="D140" s="28">
        <v>670</v>
      </c>
      <c r="E140" s="65">
        <f t="shared" si="8"/>
        <v>770.49999999999989</v>
      </c>
    </row>
    <row r="141" spans="1:5">
      <c r="A141" s="87"/>
      <c r="B141" s="33" t="s">
        <v>386</v>
      </c>
      <c r="C141" s="41" t="s">
        <v>345</v>
      </c>
      <c r="D141" s="28">
        <v>780</v>
      </c>
      <c r="E141" s="65">
        <f t="shared" si="8"/>
        <v>896.99999999999989</v>
      </c>
    </row>
    <row r="142" spans="1:5">
      <c r="A142" s="87"/>
      <c r="B142" s="30" t="s">
        <v>108</v>
      </c>
      <c r="C142" s="17"/>
      <c r="D142" s="17"/>
      <c r="E142" s="66"/>
    </row>
    <row r="143" spans="1:5">
      <c r="A143" s="87"/>
      <c r="B143" s="117" t="s">
        <v>383</v>
      </c>
      <c r="C143" s="42" t="s">
        <v>345</v>
      </c>
      <c r="D143" s="28">
        <v>503</v>
      </c>
      <c r="E143" s="65">
        <f t="shared" si="8"/>
        <v>578.44999999999993</v>
      </c>
    </row>
    <row r="144" spans="1:5">
      <c r="A144" s="84"/>
      <c r="B144" s="33" t="s">
        <v>384</v>
      </c>
      <c r="C144" s="41" t="s">
        <v>345</v>
      </c>
      <c r="D144" s="28">
        <v>558</v>
      </c>
      <c r="E144" s="65">
        <f t="shared" si="8"/>
        <v>641.69999999999993</v>
      </c>
    </row>
    <row r="145" spans="1:5">
      <c r="A145" s="87"/>
      <c r="B145" s="33" t="s">
        <v>385</v>
      </c>
      <c r="C145" s="41" t="s">
        <v>345</v>
      </c>
      <c r="D145" s="28">
        <v>670</v>
      </c>
      <c r="E145" s="65">
        <f t="shared" si="8"/>
        <v>770.49999999999989</v>
      </c>
    </row>
    <row r="146" spans="1:5">
      <c r="A146" s="87"/>
      <c r="B146" s="33" t="s">
        <v>386</v>
      </c>
      <c r="C146" s="41" t="s">
        <v>345</v>
      </c>
      <c r="D146" s="28">
        <v>780</v>
      </c>
      <c r="E146" s="65">
        <f t="shared" si="8"/>
        <v>896.99999999999989</v>
      </c>
    </row>
    <row r="147" spans="1:5">
      <c r="A147" s="87"/>
      <c r="B147" s="30" t="s">
        <v>109</v>
      </c>
      <c r="C147" s="17"/>
      <c r="D147" s="17"/>
      <c r="E147" s="66"/>
    </row>
    <row r="148" spans="1:5">
      <c r="A148" s="87"/>
      <c r="B148" s="117" t="s">
        <v>383</v>
      </c>
      <c r="C148" s="42" t="s">
        <v>345</v>
      </c>
      <c r="D148" s="28">
        <v>614</v>
      </c>
      <c r="E148" s="65">
        <f t="shared" si="8"/>
        <v>706.09999999999991</v>
      </c>
    </row>
    <row r="149" spans="1:5">
      <c r="A149" s="84"/>
      <c r="B149" s="33" t="s">
        <v>384</v>
      </c>
      <c r="C149" s="41" t="s">
        <v>345</v>
      </c>
      <c r="D149" s="28">
        <v>670</v>
      </c>
      <c r="E149" s="65">
        <f t="shared" si="8"/>
        <v>770.49999999999989</v>
      </c>
    </row>
    <row r="150" spans="1:5">
      <c r="A150" s="87"/>
      <c r="B150" s="33" t="s">
        <v>385</v>
      </c>
      <c r="C150" s="41" t="s">
        <v>345</v>
      </c>
      <c r="D150" s="28">
        <v>780</v>
      </c>
      <c r="E150" s="65">
        <f t="shared" si="8"/>
        <v>896.99999999999989</v>
      </c>
    </row>
    <row r="151" spans="1:5">
      <c r="A151" s="87"/>
      <c r="B151" s="33" t="s">
        <v>386</v>
      </c>
      <c r="C151" s="41" t="s">
        <v>345</v>
      </c>
      <c r="D151" s="28">
        <v>896</v>
      </c>
      <c r="E151" s="65">
        <f t="shared" si="8"/>
        <v>1030.3999999999999</v>
      </c>
    </row>
    <row r="152" spans="1:5">
      <c r="A152" s="87"/>
      <c r="B152" s="30" t="s">
        <v>110</v>
      </c>
      <c r="C152" s="17"/>
      <c r="D152" s="17"/>
      <c r="E152" s="66"/>
    </row>
    <row r="153" spans="1:5">
      <c r="A153" s="87"/>
      <c r="B153" s="117" t="s">
        <v>383</v>
      </c>
      <c r="C153" s="42" t="s">
        <v>345</v>
      </c>
      <c r="D153" s="28">
        <v>279</v>
      </c>
      <c r="E153" s="65">
        <f t="shared" si="8"/>
        <v>320.84999999999997</v>
      </c>
    </row>
    <row r="154" spans="1:5">
      <c r="A154" s="84"/>
      <c r="B154" s="33" t="s">
        <v>384</v>
      </c>
      <c r="C154" s="41" t="s">
        <v>345</v>
      </c>
      <c r="D154" s="28">
        <v>336</v>
      </c>
      <c r="E154" s="65">
        <f t="shared" si="8"/>
        <v>386.4</v>
      </c>
    </row>
    <row r="155" spans="1:5">
      <c r="A155" s="85"/>
      <c r="B155" s="33" t="s">
        <v>385</v>
      </c>
      <c r="C155" s="41" t="s">
        <v>345</v>
      </c>
      <c r="D155" s="28">
        <v>447</v>
      </c>
      <c r="E155" s="65">
        <f t="shared" si="8"/>
        <v>514.04999999999995</v>
      </c>
    </row>
    <row r="156" spans="1:5">
      <c r="A156" s="87"/>
      <c r="B156" s="33" t="s">
        <v>386</v>
      </c>
      <c r="C156" s="41" t="s">
        <v>345</v>
      </c>
      <c r="D156" s="28">
        <v>559</v>
      </c>
      <c r="E156" s="65">
        <f t="shared" si="8"/>
        <v>642.84999999999991</v>
      </c>
    </row>
    <row r="157" spans="1:5">
      <c r="A157" s="87"/>
      <c r="B157" s="30" t="s">
        <v>112</v>
      </c>
      <c r="C157" s="17"/>
      <c r="D157" s="17"/>
      <c r="E157" s="66"/>
    </row>
    <row r="158" spans="1:5">
      <c r="A158" s="87"/>
      <c r="B158" s="32" t="s">
        <v>111</v>
      </c>
      <c r="C158" s="41" t="s">
        <v>345</v>
      </c>
      <c r="D158" s="14">
        <v>670</v>
      </c>
      <c r="E158" s="64">
        <f t="shared" ref="E158:E163" si="9">$D$12*D158</f>
        <v>770.49999999999989</v>
      </c>
    </row>
    <row r="159" spans="1:5">
      <c r="A159" s="84"/>
      <c r="B159" s="27" t="s">
        <v>107</v>
      </c>
      <c r="C159" s="41" t="s">
        <v>345</v>
      </c>
      <c r="D159" s="28">
        <v>1006</v>
      </c>
      <c r="E159" s="65">
        <f t="shared" si="9"/>
        <v>1156.8999999999999</v>
      </c>
    </row>
    <row r="160" spans="1:5">
      <c r="A160" s="85"/>
      <c r="B160" s="30" t="s">
        <v>113</v>
      </c>
      <c r="C160" s="17"/>
      <c r="D160" s="17"/>
      <c r="E160" s="66"/>
    </row>
    <row r="161" spans="1:5" ht="15.75">
      <c r="A161" s="105"/>
      <c r="B161" s="32" t="s">
        <v>111</v>
      </c>
      <c r="C161" s="41" t="s">
        <v>345</v>
      </c>
      <c r="D161" s="14">
        <v>1118</v>
      </c>
      <c r="E161" s="64">
        <f t="shared" si="9"/>
        <v>1285.6999999999998</v>
      </c>
    </row>
    <row r="162" spans="1:5" ht="15.75">
      <c r="A162" s="88"/>
      <c r="B162" s="33" t="s">
        <v>111</v>
      </c>
      <c r="C162" s="41" t="s">
        <v>345</v>
      </c>
      <c r="D162" s="28">
        <v>1341</v>
      </c>
      <c r="E162" s="65">
        <f t="shared" si="9"/>
        <v>1542.1499999999999</v>
      </c>
    </row>
    <row r="163" spans="1:5" ht="15.75">
      <c r="A163" s="114"/>
      <c r="B163" s="33" t="s">
        <v>107</v>
      </c>
      <c r="C163" s="41" t="s">
        <v>345</v>
      </c>
      <c r="D163" s="28">
        <v>1677</v>
      </c>
      <c r="E163" s="65">
        <f t="shared" si="9"/>
        <v>1928.55</v>
      </c>
    </row>
    <row r="164" spans="1:5" ht="15.75">
      <c r="A164" s="105"/>
      <c r="B164" s="30" t="s">
        <v>114</v>
      </c>
      <c r="C164" s="17"/>
      <c r="D164" s="17"/>
      <c r="E164" s="66"/>
    </row>
    <row r="165" spans="1:5" ht="15.75">
      <c r="A165" s="105"/>
      <c r="B165" s="117" t="s">
        <v>383</v>
      </c>
      <c r="C165" s="41" t="s">
        <v>345</v>
      </c>
      <c r="D165" s="14">
        <v>670</v>
      </c>
      <c r="E165" s="64">
        <f>$D$12*D165</f>
        <v>770.49999999999989</v>
      </c>
    </row>
    <row r="166" spans="1:5" ht="15.75">
      <c r="A166" s="88"/>
      <c r="B166" s="33" t="s">
        <v>384</v>
      </c>
      <c r="C166" s="41" t="s">
        <v>345</v>
      </c>
      <c r="D166" s="14">
        <v>727</v>
      </c>
      <c r="E166" s="64">
        <f>$D$12*D166</f>
        <v>836.05</v>
      </c>
    </row>
    <row r="167" spans="1:5" ht="15.75">
      <c r="A167" s="88"/>
      <c r="B167" s="33" t="s">
        <v>385</v>
      </c>
      <c r="C167" s="41" t="s">
        <v>345</v>
      </c>
      <c r="D167" s="28">
        <v>896</v>
      </c>
      <c r="E167" s="65">
        <f t="shared" ref="E167:E168" si="10">$D$12*D167</f>
        <v>1030.3999999999999</v>
      </c>
    </row>
    <row r="168" spans="1:5" ht="15.75">
      <c r="A168" s="114"/>
      <c r="B168" s="33" t="s">
        <v>386</v>
      </c>
      <c r="C168" s="41" t="s">
        <v>345</v>
      </c>
      <c r="D168" s="28">
        <v>950</v>
      </c>
      <c r="E168" s="65">
        <f t="shared" si="10"/>
        <v>1092.5</v>
      </c>
    </row>
    <row r="169" spans="1:5" ht="15.75">
      <c r="A169" s="105" t="s">
        <v>281</v>
      </c>
      <c r="B169" s="142" t="s">
        <v>438</v>
      </c>
      <c r="C169" s="17"/>
      <c r="D169" s="17"/>
      <c r="E169" s="17"/>
    </row>
    <row r="170" spans="1:5" ht="15.75">
      <c r="A170" s="105"/>
      <c r="B170" s="117" t="s">
        <v>361</v>
      </c>
      <c r="C170" s="42" t="s">
        <v>345</v>
      </c>
      <c r="D170" s="28">
        <v>670</v>
      </c>
      <c r="E170" s="65">
        <f>$D$12*D170</f>
        <v>770.49999999999989</v>
      </c>
    </row>
    <row r="171" spans="1:5" ht="15.75">
      <c r="A171" s="88"/>
      <c r="B171" s="33" t="s">
        <v>115</v>
      </c>
      <c r="C171" s="41" t="s">
        <v>345</v>
      </c>
      <c r="D171" s="28">
        <v>559</v>
      </c>
      <c r="E171" s="65">
        <f>$D$12*D171</f>
        <v>642.84999999999991</v>
      </c>
    </row>
    <row r="172" spans="1:5" ht="15.75">
      <c r="A172" s="105"/>
      <c r="B172" s="33" t="s">
        <v>310</v>
      </c>
      <c r="C172" s="41" t="s">
        <v>345</v>
      </c>
      <c r="D172" s="28">
        <v>447</v>
      </c>
      <c r="E172" s="65">
        <f>$D$12*D172</f>
        <v>514.04999999999995</v>
      </c>
    </row>
    <row r="173" spans="1:5" ht="15.75">
      <c r="A173" s="105"/>
      <c r="B173" s="27" t="s">
        <v>264</v>
      </c>
      <c r="C173" s="41" t="s">
        <v>345</v>
      </c>
      <c r="D173" s="28">
        <v>727</v>
      </c>
      <c r="E173" s="65">
        <f>$D$12*D173</f>
        <v>836.05</v>
      </c>
    </row>
    <row r="174" spans="1:5" ht="15.75">
      <c r="A174" s="105"/>
      <c r="B174" s="33" t="s">
        <v>265</v>
      </c>
      <c r="C174" s="41" t="s">
        <v>345</v>
      </c>
      <c r="D174" s="28">
        <v>839</v>
      </c>
      <c r="E174" s="65">
        <f t="shared" ref="E174:E177" si="11">$D$12*D174</f>
        <v>964.84999999999991</v>
      </c>
    </row>
    <row r="175" spans="1:5" ht="15.75">
      <c r="A175" s="105"/>
      <c r="B175" s="33" t="s">
        <v>266</v>
      </c>
      <c r="C175" s="41" t="s">
        <v>345</v>
      </c>
      <c r="D175" s="28">
        <v>896</v>
      </c>
      <c r="E175" s="65">
        <f t="shared" si="11"/>
        <v>1030.3999999999999</v>
      </c>
    </row>
    <row r="176" spans="1:5" ht="15.75">
      <c r="A176" s="105"/>
      <c r="B176" s="33" t="s">
        <v>267</v>
      </c>
      <c r="C176" s="41" t="s">
        <v>345</v>
      </c>
      <c r="D176" s="28">
        <v>670</v>
      </c>
      <c r="E176" s="65">
        <f t="shared" si="11"/>
        <v>770.49999999999989</v>
      </c>
    </row>
    <row r="177" spans="1:5" ht="15.75">
      <c r="A177" s="105"/>
      <c r="B177" s="33" t="s">
        <v>268</v>
      </c>
      <c r="C177" s="41" t="s">
        <v>345</v>
      </c>
      <c r="D177" s="28">
        <v>670</v>
      </c>
      <c r="E177" s="65">
        <f t="shared" si="11"/>
        <v>770.49999999999989</v>
      </c>
    </row>
    <row r="178" spans="1:5" ht="15.75">
      <c r="A178" s="105"/>
      <c r="B178" s="33" t="s">
        <v>437</v>
      </c>
      <c r="C178" s="39"/>
      <c r="D178" s="28"/>
      <c r="E178" s="65"/>
    </row>
    <row r="179" spans="1:5" ht="15.75">
      <c r="A179" s="105"/>
      <c r="B179" s="33"/>
      <c r="C179" s="39"/>
      <c r="D179" s="28"/>
      <c r="E179" s="65"/>
    </row>
    <row r="180" spans="1:5" ht="15.75">
      <c r="A180" s="105" t="s">
        <v>286</v>
      </c>
      <c r="B180" s="142" t="s">
        <v>388</v>
      </c>
      <c r="C180" s="17"/>
      <c r="D180" s="17"/>
      <c r="E180" s="17"/>
    </row>
    <row r="181" spans="1:5" ht="15.75">
      <c r="A181" s="105" t="s">
        <v>170</v>
      </c>
      <c r="B181" s="131" t="s">
        <v>311</v>
      </c>
      <c r="C181" s="28"/>
      <c r="D181" s="28"/>
      <c r="E181" s="28"/>
    </row>
    <row r="182" spans="1:5" ht="15.75">
      <c r="A182" s="88"/>
      <c r="B182" s="32" t="s">
        <v>116</v>
      </c>
      <c r="C182" s="41" t="s">
        <v>345</v>
      </c>
      <c r="D182" s="14">
        <v>60</v>
      </c>
      <c r="E182" s="22">
        <f t="shared" ref="E182:E205" si="12">$D$12*D182</f>
        <v>69</v>
      </c>
    </row>
    <row r="183" spans="1:5" ht="15.75">
      <c r="A183" s="88"/>
      <c r="B183" s="33" t="s">
        <v>117</v>
      </c>
      <c r="C183" s="41" t="s">
        <v>345</v>
      </c>
      <c r="D183" s="14">
        <v>60</v>
      </c>
      <c r="E183" s="29">
        <f t="shared" si="12"/>
        <v>69</v>
      </c>
    </row>
    <row r="184" spans="1:5" ht="15.75">
      <c r="A184" s="114"/>
      <c r="B184" s="33" t="s">
        <v>118</v>
      </c>
      <c r="C184" s="41" t="s">
        <v>345</v>
      </c>
      <c r="D184" s="14">
        <v>60</v>
      </c>
      <c r="E184" s="29">
        <f t="shared" si="12"/>
        <v>69</v>
      </c>
    </row>
    <row r="185" spans="1:5" ht="15.75">
      <c r="A185" s="105"/>
      <c r="B185" s="33" t="s">
        <v>119</v>
      </c>
      <c r="C185" s="41" t="s">
        <v>345</v>
      </c>
      <c r="D185" s="14">
        <v>60</v>
      </c>
      <c r="E185" s="29">
        <f t="shared" si="12"/>
        <v>69</v>
      </c>
    </row>
    <row r="186" spans="1:5" ht="15.75">
      <c r="A186" s="105"/>
      <c r="B186" s="33" t="s">
        <v>366</v>
      </c>
      <c r="C186" s="41" t="s">
        <v>345</v>
      </c>
      <c r="D186" s="14">
        <v>60</v>
      </c>
      <c r="E186" s="29">
        <f t="shared" si="12"/>
        <v>69</v>
      </c>
    </row>
    <row r="187" spans="1:5" ht="15.75">
      <c r="A187" s="105"/>
      <c r="B187" s="33" t="s">
        <v>120</v>
      </c>
      <c r="C187" s="41" t="s">
        <v>345</v>
      </c>
      <c r="D187" s="14">
        <v>60</v>
      </c>
      <c r="E187" s="29">
        <f t="shared" si="12"/>
        <v>69</v>
      </c>
    </row>
    <row r="188" spans="1:5" ht="15.75">
      <c r="A188" s="105"/>
      <c r="B188" s="33" t="s">
        <v>269</v>
      </c>
      <c r="C188" s="41" t="s">
        <v>345</v>
      </c>
      <c r="D188" s="14">
        <v>60</v>
      </c>
      <c r="E188" s="29">
        <f t="shared" si="12"/>
        <v>69</v>
      </c>
    </row>
    <row r="189" spans="1:5" ht="15.75">
      <c r="A189" s="105"/>
      <c r="B189" s="33" t="s">
        <v>121</v>
      </c>
      <c r="C189" s="41" t="s">
        <v>345</v>
      </c>
      <c r="D189" s="14">
        <v>60</v>
      </c>
      <c r="E189" s="29">
        <f t="shared" si="12"/>
        <v>69</v>
      </c>
    </row>
    <row r="190" spans="1:5" ht="15.75">
      <c r="A190" s="105"/>
      <c r="B190" s="33" t="s">
        <v>122</v>
      </c>
      <c r="C190" s="41" t="s">
        <v>345</v>
      </c>
      <c r="D190" s="14">
        <v>60</v>
      </c>
      <c r="E190" s="29">
        <f t="shared" si="12"/>
        <v>69</v>
      </c>
    </row>
    <row r="191" spans="1:5" ht="15.75">
      <c r="A191" s="105"/>
      <c r="B191" s="33" t="s">
        <v>389</v>
      </c>
      <c r="C191" s="41" t="s">
        <v>345</v>
      </c>
      <c r="D191" s="28">
        <v>67</v>
      </c>
      <c r="E191" s="29">
        <f t="shared" si="12"/>
        <v>77.05</v>
      </c>
    </row>
    <row r="192" spans="1:5" ht="15.75">
      <c r="A192" s="105"/>
      <c r="B192" s="33" t="s">
        <v>390</v>
      </c>
      <c r="C192" s="41" t="s">
        <v>345</v>
      </c>
      <c r="D192" s="28">
        <v>83</v>
      </c>
      <c r="E192" s="29">
        <f t="shared" si="12"/>
        <v>95.449999999999989</v>
      </c>
    </row>
    <row r="193" spans="1:6" ht="15.75">
      <c r="A193" s="105"/>
      <c r="B193" s="33" t="s">
        <v>123</v>
      </c>
      <c r="C193" s="41" t="s">
        <v>345</v>
      </c>
      <c r="D193" s="28">
        <v>60</v>
      </c>
      <c r="E193" s="29">
        <f t="shared" si="12"/>
        <v>69</v>
      </c>
    </row>
    <row r="194" spans="1:6" ht="15.75">
      <c r="A194" s="105"/>
      <c r="B194" s="33" t="s">
        <v>124</v>
      </c>
      <c r="C194" s="41" t="s">
        <v>345</v>
      </c>
      <c r="D194" s="28">
        <v>60</v>
      </c>
      <c r="E194" s="29">
        <f t="shared" si="12"/>
        <v>69</v>
      </c>
    </row>
    <row r="195" spans="1:6" ht="15.75">
      <c r="A195" s="105"/>
      <c r="B195" s="33" t="s">
        <v>125</v>
      </c>
      <c r="C195" s="41" t="s">
        <v>345</v>
      </c>
      <c r="D195" s="28">
        <v>60</v>
      </c>
      <c r="E195" s="29">
        <f t="shared" si="12"/>
        <v>69</v>
      </c>
    </row>
    <row r="196" spans="1:6" ht="15.75">
      <c r="A196" s="105"/>
      <c r="B196" s="33" t="s">
        <v>126</v>
      </c>
      <c r="C196" s="41" t="s">
        <v>345</v>
      </c>
      <c r="D196" s="28">
        <v>60</v>
      </c>
      <c r="E196" s="29">
        <f t="shared" si="12"/>
        <v>69</v>
      </c>
    </row>
    <row r="197" spans="1:6" ht="15.75">
      <c r="A197" s="105"/>
      <c r="B197" s="33" t="s">
        <v>127</v>
      </c>
      <c r="C197" s="41" t="s">
        <v>345</v>
      </c>
      <c r="D197" s="28">
        <v>60</v>
      </c>
      <c r="E197" s="29">
        <f t="shared" si="12"/>
        <v>69</v>
      </c>
    </row>
    <row r="198" spans="1:6" ht="15.75">
      <c r="A198" s="105"/>
      <c r="B198" s="33" t="s">
        <v>391</v>
      </c>
      <c r="C198" s="41" t="s">
        <v>345</v>
      </c>
      <c r="D198" s="28">
        <v>69</v>
      </c>
      <c r="E198" s="29">
        <f t="shared" si="12"/>
        <v>79.349999999999994</v>
      </c>
    </row>
    <row r="199" spans="1:6" ht="15.75">
      <c r="A199" s="105"/>
      <c r="B199" s="33" t="s">
        <v>128</v>
      </c>
      <c r="C199" s="41" t="s">
        <v>345</v>
      </c>
      <c r="D199" s="28">
        <v>60</v>
      </c>
      <c r="E199" s="29">
        <f t="shared" si="12"/>
        <v>69</v>
      </c>
    </row>
    <row r="200" spans="1:6" ht="15.75">
      <c r="A200" s="105"/>
      <c r="B200" s="33" t="s">
        <v>392</v>
      </c>
      <c r="C200" s="41" t="s">
        <v>345</v>
      </c>
      <c r="D200" s="28">
        <v>104</v>
      </c>
      <c r="E200" s="29">
        <f t="shared" si="12"/>
        <v>119.6</v>
      </c>
    </row>
    <row r="201" spans="1:6" ht="15.75">
      <c r="A201" s="105"/>
      <c r="B201" s="33" t="s">
        <v>393</v>
      </c>
      <c r="C201" s="41" t="s">
        <v>345</v>
      </c>
      <c r="D201" s="28">
        <v>71</v>
      </c>
      <c r="E201" s="29">
        <f t="shared" si="12"/>
        <v>81.649999999999991</v>
      </c>
    </row>
    <row r="202" spans="1:6" ht="15.75">
      <c r="A202" s="105"/>
      <c r="B202" s="33" t="s">
        <v>394</v>
      </c>
      <c r="C202" s="41" t="s">
        <v>345</v>
      </c>
      <c r="D202" s="28">
        <v>136</v>
      </c>
      <c r="E202" s="29">
        <f t="shared" si="12"/>
        <v>156.39999999999998</v>
      </c>
    </row>
    <row r="203" spans="1:6" ht="15.75">
      <c r="A203" s="105"/>
      <c r="B203" s="33" t="s">
        <v>395</v>
      </c>
      <c r="C203" s="41" t="s">
        <v>345</v>
      </c>
      <c r="D203" s="28">
        <v>107</v>
      </c>
      <c r="E203" s="29">
        <f t="shared" si="12"/>
        <v>123.05</v>
      </c>
      <c r="F203" s="67"/>
    </row>
    <row r="204" spans="1:6" ht="15.75">
      <c r="A204" s="105"/>
      <c r="B204" s="72" t="s">
        <v>396</v>
      </c>
      <c r="C204" s="41" t="s">
        <v>345</v>
      </c>
      <c r="D204" s="28">
        <v>65</v>
      </c>
      <c r="E204" s="29">
        <f t="shared" si="12"/>
        <v>74.75</v>
      </c>
      <c r="F204" s="67"/>
    </row>
    <row r="205" spans="1:6" ht="15.75">
      <c r="A205" s="105"/>
      <c r="B205" s="71" t="s">
        <v>397</v>
      </c>
      <c r="C205" s="41" t="s">
        <v>345</v>
      </c>
      <c r="D205" s="28">
        <v>178</v>
      </c>
      <c r="E205" s="29">
        <f t="shared" si="12"/>
        <v>204.7</v>
      </c>
      <c r="F205" s="67"/>
    </row>
    <row r="206" spans="1:6" ht="15.75">
      <c r="A206" s="105" t="s">
        <v>171</v>
      </c>
      <c r="B206" s="36" t="s">
        <v>312</v>
      </c>
      <c r="C206" s="17"/>
      <c r="D206" s="17"/>
      <c r="E206" s="17"/>
      <c r="F206" s="67"/>
    </row>
    <row r="207" spans="1:6" ht="15.75">
      <c r="A207" s="105"/>
      <c r="B207" s="117" t="s">
        <v>129</v>
      </c>
      <c r="C207" s="42" t="s">
        <v>345</v>
      </c>
      <c r="D207" s="28">
        <v>99</v>
      </c>
      <c r="E207" s="29">
        <f t="shared" ref="E207:E221" si="13">$D$12*D207</f>
        <v>113.85</v>
      </c>
    </row>
    <row r="208" spans="1:6" ht="15.75">
      <c r="A208" s="88"/>
      <c r="B208" s="33" t="s">
        <v>130</v>
      </c>
      <c r="C208" s="41" t="s">
        <v>345</v>
      </c>
      <c r="D208" s="28">
        <v>85</v>
      </c>
      <c r="E208" s="29">
        <f t="shared" si="13"/>
        <v>97.749999999999986</v>
      </c>
    </row>
    <row r="209" spans="1:5" ht="15.75">
      <c r="A209" s="114"/>
      <c r="B209" s="33" t="s">
        <v>131</v>
      </c>
      <c r="C209" s="41" t="s">
        <v>345</v>
      </c>
      <c r="D209" s="28">
        <v>85</v>
      </c>
      <c r="E209" s="29">
        <f t="shared" si="13"/>
        <v>97.749999999999986</v>
      </c>
    </row>
    <row r="210" spans="1:5" ht="15.75">
      <c r="A210" s="105"/>
      <c r="B210" s="33" t="s">
        <v>132</v>
      </c>
      <c r="C210" s="41" t="s">
        <v>345</v>
      </c>
      <c r="D210" s="28">
        <v>105</v>
      </c>
      <c r="E210" s="29">
        <f t="shared" si="13"/>
        <v>120.74999999999999</v>
      </c>
    </row>
    <row r="211" spans="1:5" ht="15.75">
      <c r="A211" s="105"/>
      <c r="B211" s="33" t="s">
        <v>398</v>
      </c>
      <c r="C211" s="41" t="s">
        <v>345</v>
      </c>
      <c r="D211" s="28">
        <v>220</v>
      </c>
      <c r="E211" s="29">
        <f t="shared" si="13"/>
        <v>252.99999999999997</v>
      </c>
    </row>
    <row r="212" spans="1:5" ht="15.75">
      <c r="A212" s="105"/>
      <c r="B212" s="33" t="s">
        <v>399</v>
      </c>
      <c r="C212" s="41" t="s">
        <v>345</v>
      </c>
      <c r="D212" s="28">
        <v>268</v>
      </c>
      <c r="E212" s="29">
        <f t="shared" si="13"/>
        <v>308.2</v>
      </c>
    </row>
    <row r="213" spans="1:5" ht="15.75">
      <c r="A213" s="105"/>
      <c r="B213" s="33" t="s">
        <v>133</v>
      </c>
      <c r="C213" s="41" t="s">
        <v>345</v>
      </c>
      <c r="D213" s="28">
        <v>92</v>
      </c>
      <c r="E213" s="29">
        <f t="shared" si="13"/>
        <v>105.8</v>
      </c>
    </row>
    <row r="214" spans="1:5" ht="15.75">
      <c r="A214" s="105"/>
      <c r="B214" s="33" t="s">
        <v>400</v>
      </c>
      <c r="C214" s="41" t="s">
        <v>345</v>
      </c>
      <c r="D214" s="28">
        <v>520</v>
      </c>
      <c r="E214" s="29">
        <f t="shared" si="13"/>
        <v>598</v>
      </c>
    </row>
    <row r="215" spans="1:5" ht="15.75">
      <c r="A215" s="105"/>
      <c r="B215" s="33" t="s">
        <v>401</v>
      </c>
      <c r="C215" s="41" t="s">
        <v>345</v>
      </c>
      <c r="D215" s="28">
        <v>140</v>
      </c>
      <c r="E215" s="29">
        <f t="shared" si="13"/>
        <v>161</v>
      </c>
    </row>
    <row r="216" spans="1:5" ht="15.75">
      <c r="A216" s="105"/>
      <c r="B216" s="33" t="s">
        <v>402</v>
      </c>
      <c r="C216" s="41" t="s">
        <v>345</v>
      </c>
      <c r="D216" s="28">
        <v>105</v>
      </c>
      <c r="E216" s="29">
        <f t="shared" si="13"/>
        <v>120.74999999999999</v>
      </c>
    </row>
    <row r="217" spans="1:5" ht="15.75">
      <c r="A217" s="105"/>
      <c r="B217" s="33" t="s">
        <v>403</v>
      </c>
      <c r="C217" s="41" t="s">
        <v>345</v>
      </c>
      <c r="D217" s="28">
        <v>142</v>
      </c>
      <c r="E217" s="29">
        <f t="shared" si="13"/>
        <v>163.29999999999998</v>
      </c>
    </row>
    <row r="218" spans="1:5" ht="15.75">
      <c r="A218" s="105"/>
      <c r="B218" s="33" t="s">
        <v>404</v>
      </c>
      <c r="C218" s="41" t="s">
        <v>345</v>
      </c>
      <c r="D218" s="28">
        <v>93</v>
      </c>
      <c r="E218" s="29">
        <f t="shared" si="13"/>
        <v>106.94999999999999</v>
      </c>
    </row>
    <row r="219" spans="1:5" ht="15.75">
      <c r="A219" s="105"/>
      <c r="B219" s="33" t="s">
        <v>405</v>
      </c>
      <c r="C219" s="41" t="s">
        <v>345</v>
      </c>
      <c r="D219" s="28">
        <v>93</v>
      </c>
      <c r="E219" s="29">
        <f t="shared" si="13"/>
        <v>106.94999999999999</v>
      </c>
    </row>
    <row r="220" spans="1:5" ht="15.75">
      <c r="A220" s="105"/>
      <c r="B220" s="72" t="s">
        <v>134</v>
      </c>
      <c r="C220" s="41" t="s">
        <v>345</v>
      </c>
      <c r="D220" s="63">
        <v>342</v>
      </c>
      <c r="E220" s="65">
        <f t="shared" si="13"/>
        <v>393.29999999999995</v>
      </c>
    </row>
    <row r="221" spans="1:5" ht="15.75">
      <c r="A221" s="105"/>
      <c r="B221" s="30" t="s">
        <v>406</v>
      </c>
      <c r="C221" s="41" t="s">
        <v>345</v>
      </c>
      <c r="D221" s="17">
        <v>900</v>
      </c>
      <c r="E221" s="31">
        <f t="shared" si="13"/>
        <v>1035</v>
      </c>
    </row>
    <row r="222" spans="1:5" s="67" customFormat="1" ht="15.75">
      <c r="A222" s="132" t="s">
        <v>315</v>
      </c>
      <c r="B222" s="35" t="s">
        <v>313</v>
      </c>
      <c r="C222" s="17"/>
      <c r="D222" s="17"/>
      <c r="E222" s="17"/>
    </row>
    <row r="223" spans="1:5" ht="15.75">
      <c r="A223" s="105"/>
      <c r="B223" s="27" t="s">
        <v>135</v>
      </c>
      <c r="C223" s="42" t="s">
        <v>345</v>
      </c>
      <c r="D223" s="28">
        <v>209</v>
      </c>
      <c r="E223" s="29">
        <f>$D$12*D223</f>
        <v>240.35</v>
      </c>
    </row>
    <row r="224" spans="1:5" ht="15.75">
      <c r="A224" s="113"/>
      <c r="B224" s="34" t="s">
        <v>407</v>
      </c>
      <c r="C224" s="133"/>
      <c r="D224" s="11"/>
      <c r="E224" s="11"/>
    </row>
    <row r="225" spans="1:5" ht="15.75">
      <c r="A225" s="105"/>
      <c r="B225" s="27" t="s">
        <v>136</v>
      </c>
      <c r="C225" s="42" t="s">
        <v>345</v>
      </c>
      <c r="D225" s="28">
        <v>296</v>
      </c>
      <c r="E225" s="29">
        <f>$D$12*D225</f>
        <v>340.4</v>
      </c>
    </row>
    <row r="226" spans="1:5" ht="15.75">
      <c r="A226" s="114"/>
      <c r="B226" s="68" t="s">
        <v>408</v>
      </c>
      <c r="C226" s="41"/>
      <c r="D226" s="14"/>
      <c r="E226" s="14"/>
    </row>
    <row r="227" spans="1:5" ht="15.75">
      <c r="A227" s="88"/>
      <c r="B227" s="33" t="s">
        <v>409</v>
      </c>
      <c r="C227" s="41" t="s">
        <v>345</v>
      </c>
      <c r="D227" s="28">
        <v>70</v>
      </c>
      <c r="E227" s="29">
        <f t="shared" ref="E227:E235" si="14">$D$12*D227</f>
        <v>80.5</v>
      </c>
    </row>
    <row r="228" spans="1:5" ht="15.75">
      <c r="A228" s="114"/>
      <c r="B228" s="33" t="s">
        <v>319</v>
      </c>
      <c r="C228" s="41" t="s">
        <v>345</v>
      </c>
      <c r="D228" s="28">
        <v>130</v>
      </c>
      <c r="E228" s="29">
        <f t="shared" si="14"/>
        <v>149.5</v>
      </c>
    </row>
    <row r="229" spans="1:5" ht="15.75">
      <c r="A229" s="105"/>
      <c r="B229" s="33" t="s">
        <v>137</v>
      </c>
      <c r="C229" s="41" t="s">
        <v>345</v>
      </c>
      <c r="D229" s="28">
        <v>112</v>
      </c>
      <c r="E229" s="29">
        <f t="shared" si="14"/>
        <v>128.79999999999998</v>
      </c>
    </row>
    <row r="230" spans="1:5" ht="15.75">
      <c r="A230" s="105"/>
      <c r="B230" s="33" t="s">
        <v>368</v>
      </c>
      <c r="C230" s="41" t="s">
        <v>345</v>
      </c>
      <c r="D230" s="28">
        <v>105</v>
      </c>
      <c r="E230" s="29">
        <f t="shared" si="14"/>
        <v>120.74999999999999</v>
      </c>
    </row>
    <row r="231" spans="1:5" ht="15.75">
      <c r="A231" s="105"/>
      <c r="B231" s="33" t="s">
        <v>138</v>
      </c>
      <c r="C231" s="41" t="s">
        <v>345</v>
      </c>
      <c r="D231" s="28">
        <v>105</v>
      </c>
      <c r="E231" s="29">
        <f t="shared" si="14"/>
        <v>120.74999999999999</v>
      </c>
    </row>
    <row r="232" spans="1:5" ht="15.75">
      <c r="A232" s="105"/>
      <c r="B232" s="33" t="s">
        <v>139</v>
      </c>
      <c r="C232" s="41" t="s">
        <v>345</v>
      </c>
      <c r="D232" s="28">
        <v>105</v>
      </c>
      <c r="E232" s="29">
        <f t="shared" si="14"/>
        <v>120.74999999999999</v>
      </c>
    </row>
    <row r="233" spans="1:5" ht="15.75">
      <c r="A233" s="105"/>
      <c r="B233" s="33" t="s">
        <v>140</v>
      </c>
      <c r="C233" s="41" t="s">
        <v>345</v>
      </c>
      <c r="D233" s="28">
        <v>133</v>
      </c>
      <c r="E233" s="29">
        <f t="shared" si="14"/>
        <v>152.94999999999999</v>
      </c>
    </row>
    <row r="234" spans="1:5" ht="15.75">
      <c r="A234" s="105"/>
      <c r="B234" s="33" t="s">
        <v>272</v>
      </c>
      <c r="C234" s="41" t="s">
        <v>345</v>
      </c>
      <c r="D234" s="28">
        <v>133</v>
      </c>
      <c r="E234" s="29">
        <f t="shared" si="14"/>
        <v>152.94999999999999</v>
      </c>
    </row>
    <row r="235" spans="1:5" ht="15.75">
      <c r="A235" s="105"/>
      <c r="B235" s="33" t="s">
        <v>141</v>
      </c>
      <c r="C235" s="41" t="s">
        <v>345</v>
      </c>
      <c r="D235" s="28">
        <v>167</v>
      </c>
      <c r="E235" s="29">
        <f t="shared" si="14"/>
        <v>192.04999999999998</v>
      </c>
    </row>
    <row r="236" spans="1:5" ht="15.75">
      <c r="A236" s="105" t="s">
        <v>316</v>
      </c>
      <c r="B236" s="35" t="s">
        <v>314</v>
      </c>
      <c r="C236" s="17"/>
      <c r="D236" s="17"/>
      <c r="E236" s="17"/>
    </row>
    <row r="237" spans="1:5" ht="15.75">
      <c r="A237" s="105"/>
      <c r="B237" s="117" t="s">
        <v>422</v>
      </c>
      <c r="C237" s="42" t="s">
        <v>345</v>
      </c>
      <c r="D237" s="28">
        <v>218</v>
      </c>
      <c r="E237" s="29">
        <f t="shared" ref="E237:E249" si="15">$D$12*D237</f>
        <v>250.7</v>
      </c>
    </row>
    <row r="238" spans="1:5" ht="15.75">
      <c r="A238" s="88"/>
      <c r="B238" s="33" t="s">
        <v>421</v>
      </c>
      <c r="C238" s="41" t="s">
        <v>345</v>
      </c>
      <c r="D238" s="28">
        <v>492</v>
      </c>
      <c r="E238" s="29">
        <f t="shared" si="15"/>
        <v>565.79999999999995</v>
      </c>
    </row>
    <row r="239" spans="1:5" ht="15.75">
      <c r="A239" s="105"/>
      <c r="B239" s="33" t="s">
        <v>420</v>
      </c>
      <c r="C239" s="41" t="s">
        <v>345</v>
      </c>
      <c r="D239" s="28">
        <v>210</v>
      </c>
      <c r="E239" s="29">
        <f t="shared" si="15"/>
        <v>241.49999999999997</v>
      </c>
    </row>
    <row r="240" spans="1:5" ht="15.75">
      <c r="A240" s="105"/>
      <c r="B240" s="43" t="s">
        <v>419</v>
      </c>
      <c r="C240" s="41" t="s">
        <v>345</v>
      </c>
      <c r="D240" s="44">
        <v>260</v>
      </c>
      <c r="E240" s="45">
        <f t="shared" si="15"/>
        <v>299</v>
      </c>
    </row>
    <row r="241" spans="1:5" ht="15.75">
      <c r="A241" s="105"/>
      <c r="B241" s="33" t="s">
        <v>418</v>
      </c>
      <c r="C241" s="41" t="s">
        <v>345</v>
      </c>
      <c r="D241" s="28">
        <v>222</v>
      </c>
      <c r="E241" s="29">
        <f t="shared" si="15"/>
        <v>255.29999999999998</v>
      </c>
    </row>
    <row r="242" spans="1:5" s="1" customFormat="1" ht="15.75">
      <c r="A242" s="115"/>
      <c r="B242" s="33" t="s">
        <v>417</v>
      </c>
      <c r="C242" s="41" t="s">
        <v>345</v>
      </c>
      <c r="D242" s="28">
        <v>212</v>
      </c>
      <c r="E242" s="29">
        <f t="shared" si="15"/>
        <v>243.79999999999998</v>
      </c>
    </row>
    <row r="243" spans="1:5" ht="15.75">
      <c r="A243" s="105"/>
      <c r="B243" s="33" t="s">
        <v>416</v>
      </c>
      <c r="C243" s="41" t="s">
        <v>345</v>
      </c>
      <c r="D243" s="28">
        <v>210</v>
      </c>
      <c r="E243" s="29">
        <f t="shared" si="15"/>
        <v>241.49999999999997</v>
      </c>
    </row>
    <row r="244" spans="1:5" ht="15.75">
      <c r="A244" s="105"/>
      <c r="B244" s="33" t="s">
        <v>415</v>
      </c>
      <c r="C244" s="41" t="s">
        <v>345</v>
      </c>
      <c r="D244" s="28">
        <v>215</v>
      </c>
      <c r="E244" s="29">
        <f t="shared" si="15"/>
        <v>247.24999999999997</v>
      </c>
    </row>
    <row r="245" spans="1:5" ht="15.75">
      <c r="A245" s="105"/>
      <c r="B245" s="33" t="s">
        <v>414</v>
      </c>
      <c r="C245" s="41" t="s">
        <v>345</v>
      </c>
      <c r="D245" s="28">
        <v>214</v>
      </c>
      <c r="E245" s="29">
        <f t="shared" si="15"/>
        <v>246.1</v>
      </c>
    </row>
    <row r="246" spans="1:5" ht="15.75">
      <c r="A246" s="105"/>
      <c r="B246" s="33" t="s">
        <v>413</v>
      </c>
      <c r="C246" s="41" t="s">
        <v>345</v>
      </c>
      <c r="D246" s="28">
        <v>221</v>
      </c>
      <c r="E246" s="29">
        <f t="shared" si="15"/>
        <v>254.14999999999998</v>
      </c>
    </row>
    <row r="247" spans="1:5" ht="15.75">
      <c r="A247" s="105"/>
      <c r="B247" s="33" t="s">
        <v>412</v>
      </c>
      <c r="C247" s="41" t="s">
        <v>345</v>
      </c>
      <c r="D247" s="28">
        <v>210</v>
      </c>
      <c r="E247" s="29">
        <f t="shared" si="15"/>
        <v>241.49999999999997</v>
      </c>
    </row>
    <row r="248" spans="1:5" ht="15.75">
      <c r="A248" s="105"/>
      <c r="B248" s="33" t="s">
        <v>411</v>
      </c>
      <c r="C248" s="41" t="s">
        <v>345</v>
      </c>
      <c r="D248" s="28">
        <v>202</v>
      </c>
      <c r="E248" s="29">
        <f t="shared" si="15"/>
        <v>232.29999999999998</v>
      </c>
    </row>
    <row r="249" spans="1:5" ht="15.75">
      <c r="A249" s="105"/>
      <c r="B249" s="33" t="s">
        <v>410</v>
      </c>
      <c r="C249" s="41" t="s">
        <v>345</v>
      </c>
      <c r="D249" s="28">
        <v>210</v>
      </c>
      <c r="E249" s="29">
        <f t="shared" si="15"/>
        <v>241.49999999999997</v>
      </c>
    </row>
    <row r="250" spans="1:5" ht="15.75">
      <c r="A250" s="105" t="s">
        <v>317</v>
      </c>
      <c r="B250" s="35" t="s">
        <v>142</v>
      </c>
      <c r="C250" s="17"/>
      <c r="D250" s="17"/>
      <c r="E250" s="17"/>
    </row>
    <row r="251" spans="1:5" ht="15.75">
      <c r="A251" s="105"/>
      <c r="B251" s="32" t="s">
        <v>143</v>
      </c>
      <c r="C251" s="41" t="s">
        <v>345</v>
      </c>
      <c r="D251" s="14">
        <v>358</v>
      </c>
      <c r="E251" s="22">
        <f t="shared" ref="E251:E261" si="16">$D$12*D251</f>
        <v>411.7</v>
      </c>
    </row>
    <row r="252" spans="1:5" ht="15.75">
      <c r="A252" s="88"/>
      <c r="B252" s="33" t="s">
        <v>144</v>
      </c>
      <c r="C252" s="41" t="s">
        <v>345</v>
      </c>
      <c r="D252" s="28">
        <v>340</v>
      </c>
      <c r="E252" s="29">
        <f t="shared" si="16"/>
        <v>390.99999999999994</v>
      </c>
    </row>
    <row r="253" spans="1:5" ht="15.75">
      <c r="A253" s="114"/>
      <c r="B253" s="33" t="s">
        <v>145</v>
      </c>
      <c r="C253" s="41" t="s">
        <v>345</v>
      </c>
      <c r="D253" s="28">
        <v>224</v>
      </c>
      <c r="E253" s="29">
        <f t="shared" si="16"/>
        <v>257.59999999999997</v>
      </c>
    </row>
    <row r="254" spans="1:5" ht="15.75">
      <c r="A254" s="105"/>
      <c r="B254" s="33" t="s">
        <v>146</v>
      </c>
      <c r="C254" s="41" t="s">
        <v>345</v>
      </c>
      <c r="D254" s="28">
        <v>408</v>
      </c>
      <c r="E254" s="29">
        <f t="shared" si="16"/>
        <v>469.2</v>
      </c>
    </row>
    <row r="255" spans="1:5" ht="15.75">
      <c r="A255" s="105"/>
      <c r="B255" s="33" t="s">
        <v>147</v>
      </c>
      <c r="C255" s="41" t="s">
        <v>345</v>
      </c>
      <c r="D255" s="28">
        <v>426</v>
      </c>
      <c r="E255" s="29">
        <f t="shared" si="16"/>
        <v>489.9</v>
      </c>
    </row>
    <row r="256" spans="1:5">
      <c r="A256" s="87"/>
      <c r="B256" s="33" t="s">
        <v>148</v>
      </c>
      <c r="C256" s="41" t="s">
        <v>345</v>
      </c>
      <c r="D256" s="28">
        <v>749</v>
      </c>
      <c r="E256" s="29">
        <f t="shared" si="16"/>
        <v>861.34999999999991</v>
      </c>
    </row>
    <row r="257" spans="1:5">
      <c r="A257" s="87"/>
      <c r="B257" s="33" t="s">
        <v>149</v>
      </c>
      <c r="C257" s="41" t="s">
        <v>345</v>
      </c>
      <c r="D257" s="28">
        <v>289</v>
      </c>
      <c r="E257" s="29">
        <f t="shared" si="16"/>
        <v>332.34999999999997</v>
      </c>
    </row>
    <row r="258" spans="1:5">
      <c r="A258" s="87"/>
      <c r="B258" s="33" t="s">
        <v>150</v>
      </c>
      <c r="C258" s="41" t="s">
        <v>345</v>
      </c>
      <c r="D258" s="28">
        <v>305</v>
      </c>
      <c r="E258" s="29">
        <f t="shared" si="16"/>
        <v>350.75</v>
      </c>
    </row>
    <row r="259" spans="1:5">
      <c r="A259" s="87"/>
      <c r="B259" s="33" t="s">
        <v>151</v>
      </c>
      <c r="C259" s="41" t="s">
        <v>345</v>
      </c>
      <c r="D259" s="28">
        <v>238</v>
      </c>
      <c r="E259" s="29">
        <f t="shared" si="16"/>
        <v>273.7</v>
      </c>
    </row>
    <row r="260" spans="1:5">
      <c r="A260" s="87"/>
      <c r="B260" s="33" t="s">
        <v>152</v>
      </c>
      <c r="C260" s="41" t="s">
        <v>345</v>
      </c>
      <c r="D260" s="28">
        <v>544</v>
      </c>
      <c r="E260" s="29">
        <f t="shared" si="16"/>
        <v>625.59999999999991</v>
      </c>
    </row>
    <row r="261" spans="1:5">
      <c r="A261" s="87"/>
      <c r="B261" s="33" t="s">
        <v>153</v>
      </c>
      <c r="C261" s="41" t="s">
        <v>345</v>
      </c>
      <c r="D261" s="28">
        <v>238</v>
      </c>
      <c r="E261" s="29">
        <f t="shared" si="16"/>
        <v>273.7</v>
      </c>
    </row>
    <row r="262" spans="1:5">
      <c r="A262" s="87"/>
      <c r="B262" s="30" t="s">
        <v>426</v>
      </c>
      <c r="C262" s="133"/>
      <c r="D262" s="17"/>
      <c r="E262" s="17"/>
    </row>
    <row r="263" spans="1:5">
      <c r="A263" s="87"/>
      <c r="B263" s="117" t="s">
        <v>154</v>
      </c>
      <c r="C263" s="42" t="s">
        <v>345</v>
      </c>
      <c r="D263" s="28">
        <v>340</v>
      </c>
      <c r="E263" s="29">
        <f t="shared" ref="E263:E276" si="17">$D$12*D263</f>
        <v>390.99999999999994</v>
      </c>
    </row>
    <row r="264" spans="1:5">
      <c r="A264" s="84"/>
      <c r="B264" s="33" t="s">
        <v>155</v>
      </c>
      <c r="C264" s="41" t="s">
        <v>345</v>
      </c>
      <c r="D264" s="28">
        <v>305</v>
      </c>
      <c r="E264" s="29">
        <f t="shared" si="17"/>
        <v>350.75</v>
      </c>
    </row>
    <row r="265" spans="1:5">
      <c r="A265" s="85"/>
      <c r="B265" s="33" t="s">
        <v>156</v>
      </c>
      <c r="C265" s="41" t="s">
        <v>345</v>
      </c>
      <c r="D265" s="28">
        <v>305</v>
      </c>
      <c r="E265" s="29">
        <f t="shared" si="17"/>
        <v>350.75</v>
      </c>
    </row>
    <row r="266" spans="1:5">
      <c r="A266" s="87"/>
      <c r="B266" s="33" t="s">
        <v>157</v>
      </c>
      <c r="C266" s="41" t="s">
        <v>345</v>
      </c>
      <c r="D266" s="28">
        <v>305</v>
      </c>
      <c r="E266" s="29">
        <f t="shared" si="17"/>
        <v>350.75</v>
      </c>
    </row>
    <row r="267" spans="1:5">
      <c r="A267" s="87"/>
      <c r="B267" s="33" t="s">
        <v>158</v>
      </c>
      <c r="C267" s="41" t="s">
        <v>345</v>
      </c>
      <c r="D267" s="28">
        <v>305</v>
      </c>
      <c r="E267" s="29">
        <f t="shared" si="17"/>
        <v>350.75</v>
      </c>
    </row>
    <row r="268" spans="1:5">
      <c r="A268" s="87"/>
      <c r="B268" s="33" t="s">
        <v>159</v>
      </c>
      <c r="C268" s="41" t="s">
        <v>345</v>
      </c>
      <c r="D268" s="28">
        <v>305</v>
      </c>
      <c r="E268" s="29">
        <f t="shared" si="17"/>
        <v>350.75</v>
      </c>
    </row>
    <row r="269" spans="1:5">
      <c r="A269" s="87"/>
      <c r="B269" s="33" t="s">
        <v>160</v>
      </c>
      <c r="C269" s="41" t="s">
        <v>345</v>
      </c>
      <c r="D269" s="28">
        <v>544</v>
      </c>
      <c r="E269" s="29">
        <f t="shared" si="17"/>
        <v>625.59999999999991</v>
      </c>
    </row>
    <row r="270" spans="1:5">
      <c r="A270" s="87"/>
      <c r="B270" s="33" t="s">
        <v>162</v>
      </c>
      <c r="C270" s="41" t="s">
        <v>345</v>
      </c>
      <c r="D270" s="28">
        <v>305</v>
      </c>
      <c r="E270" s="29">
        <f t="shared" si="17"/>
        <v>350.75</v>
      </c>
    </row>
    <row r="271" spans="1:5">
      <c r="A271" s="87"/>
      <c r="B271" s="33" t="s">
        <v>161</v>
      </c>
      <c r="C271" s="41" t="s">
        <v>345</v>
      </c>
      <c r="D271" s="28">
        <v>305</v>
      </c>
      <c r="E271" s="29">
        <f t="shared" si="17"/>
        <v>350.75</v>
      </c>
    </row>
    <row r="272" spans="1:5" ht="15.75">
      <c r="A272" s="105"/>
      <c r="B272" s="33" t="s">
        <v>163</v>
      </c>
      <c r="C272" s="41" t="s">
        <v>345</v>
      </c>
      <c r="D272" s="28">
        <v>305</v>
      </c>
      <c r="E272" s="29">
        <f t="shared" si="17"/>
        <v>350.75</v>
      </c>
    </row>
    <row r="273" spans="1:5" ht="15.75">
      <c r="A273" s="105"/>
      <c r="B273" s="33" t="s">
        <v>164</v>
      </c>
      <c r="C273" s="41" t="s">
        <v>345</v>
      </c>
      <c r="D273" s="28">
        <v>198</v>
      </c>
      <c r="E273" s="29">
        <f t="shared" si="17"/>
        <v>227.7</v>
      </c>
    </row>
    <row r="274" spans="1:5" ht="15.75">
      <c r="A274" s="105"/>
      <c r="B274" s="33" t="s">
        <v>165</v>
      </c>
      <c r="C274" s="41" t="s">
        <v>345</v>
      </c>
      <c r="D274" s="28">
        <v>544</v>
      </c>
      <c r="E274" s="29">
        <f t="shared" si="17"/>
        <v>625.59999999999991</v>
      </c>
    </row>
    <row r="275" spans="1:5" ht="15.75">
      <c r="A275" s="105"/>
      <c r="B275" s="33" t="s">
        <v>166</v>
      </c>
      <c r="C275" s="41" t="s">
        <v>345</v>
      </c>
      <c r="D275" s="28">
        <v>544</v>
      </c>
      <c r="E275" s="29">
        <f t="shared" si="17"/>
        <v>625.59999999999991</v>
      </c>
    </row>
    <row r="276" spans="1:5" ht="15.75">
      <c r="A276" s="136"/>
      <c r="B276" s="54" t="s">
        <v>167</v>
      </c>
      <c r="C276" s="46" t="s">
        <v>345</v>
      </c>
      <c r="D276" s="120">
        <v>238</v>
      </c>
      <c r="E276" s="31">
        <f t="shared" si="17"/>
        <v>273.7</v>
      </c>
    </row>
    <row r="277" spans="1:5" ht="15.75">
      <c r="A277" s="134"/>
      <c r="B277" s="55" t="s">
        <v>168</v>
      </c>
      <c r="C277" s="41"/>
      <c r="D277" s="130"/>
      <c r="E277" s="14"/>
    </row>
    <row r="278" spans="1:5" ht="15.75">
      <c r="A278" s="137"/>
      <c r="B278" s="55" t="s">
        <v>423</v>
      </c>
      <c r="C278" s="135" t="s">
        <v>345</v>
      </c>
      <c r="D278" s="11">
        <v>1063</v>
      </c>
      <c r="E278" s="20">
        <f t="shared" ref="E278:E280" si="18">$D$12*D278</f>
        <v>1222.4499999999998</v>
      </c>
    </row>
    <row r="279" spans="1:5" ht="15.75">
      <c r="A279" s="88"/>
      <c r="B279" s="27" t="s">
        <v>424</v>
      </c>
      <c r="C279" s="41" t="s">
        <v>345</v>
      </c>
      <c r="D279" s="28">
        <v>1111</v>
      </c>
      <c r="E279" s="31">
        <f t="shared" si="18"/>
        <v>1277.6499999999999</v>
      </c>
    </row>
    <row r="280" spans="1:5" ht="15.75">
      <c r="A280" s="105"/>
      <c r="B280" s="27" t="s">
        <v>425</v>
      </c>
      <c r="C280" s="42" t="s">
        <v>345</v>
      </c>
      <c r="D280" s="138">
        <v>1968</v>
      </c>
      <c r="E280" s="29">
        <f t="shared" si="18"/>
        <v>2263.1999999999998</v>
      </c>
    </row>
    <row r="281" spans="1:5" ht="15.75">
      <c r="A281" s="114"/>
      <c r="B281" s="32" t="s">
        <v>169</v>
      </c>
      <c r="C281" s="14"/>
      <c r="D281" s="130"/>
      <c r="E281" s="69"/>
    </row>
    <row r="282" spans="1:5" ht="15.75" customHeight="1">
      <c r="A282" s="113" t="s">
        <v>318</v>
      </c>
      <c r="B282" s="35" t="s">
        <v>427</v>
      </c>
      <c r="C282" s="11"/>
      <c r="D282" s="17"/>
      <c r="E282" s="17"/>
    </row>
    <row r="283" spans="1:5" ht="15.75">
      <c r="A283" s="114"/>
      <c r="B283" s="32" t="s">
        <v>172</v>
      </c>
      <c r="C283" s="41" t="s">
        <v>345</v>
      </c>
      <c r="D283" s="14">
        <v>170</v>
      </c>
      <c r="E283" s="22">
        <f t="shared" ref="E283:E290" si="19">$D$12*D283</f>
        <v>195.49999999999997</v>
      </c>
    </row>
    <row r="284" spans="1:5" ht="15.75">
      <c r="A284" s="88"/>
      <c r="B284" s="33" t="s">
        <v>173</v>
      </c>
      <c r="C284" s="41" t="s">
        <v>345</v>
      </c>
      <c r="D284" s="14">
        <v>170</v>
      </c>
      <c r="E284" s="29">
        <f t="shared" si="19"/>
        <v>195.49999999999997</v>
      </c>
    </row>
    <row r="285" spans="1:5" ht="15.75">
      <c r="A285" s="114"/>
      <c r="B285" s="33" t="s">
        <v>175</v>
      </c>
      <c r="C285" s="41" t="s">
        <v>345</v>
      </c>
      <c r="D285" s="14">
        <v>170</v>
      </c>
      <c r="E285" s="29">
        <f t="shared" si="19"/>
        <v>195.49999999999997</v>
      </c>
    </row>
    <row r="286" spans="1:5" ht="15.75">
      <c r="A286" s="105"/>
      <c r="B286" s="33" t="s">
        <v>174</v>
      </c>
      <c r="C286" s="41" t="s">
        <v>345</v>
      </c>
      <c r="D286" s="14">
        <v>170</v>
      </c>
      <c r="E286" s="29">
        <f t="shared" si="19"/>
        <v>195.49999999999997</v>
      </c>
    </row>
    <row r="287" spans="1:5" ht="15.75">
      <c r="A287" s="105"/>
      <c r="B287" s="33" t="s">
        <v>176</v>
      </c>
      <c r="C287" s="41" t="s">
        <v>345</v>
      </c>
      <c r="D287" s="28">
        <v>102</v>
      </c>
      <c r="E287" s="29">
        <f t="shared" si="19"/>
        <v>117.3</v>
      </c>
    </row>
    <row r="288" spans="1:5" ht="15.75">
      <c r="A288" s="105"/>
      <c r="B288" s="33" t="s">
        <v>177</v>
      </c>
      <c r="C288" s="41" t="s">
        <v>345</v>
      </c>
      <c r="D288" s="28">
        <v>102</v>
      </c>
      <c r="E288" s="31">
        <f t="shared" si="19"/>
        <v>117.3</v>
      </c>
    </row>
    <row r="289" spans="1:5" ht="15.75">
      <c r="A289" s="105"/>
      <c r="B289" s="34" t="s">
        <v>273</v>
      </c>
      <c r="C289" s="11" t="s">
        <v>346</v>
      </c>
      <c r="D289" s="62">
        <v>61</v>
      </c>
      <c r="E289" s="31">
        <f t="shared" si="19"/>
        <v>70.149999999999991</v>
      </c>
    </row>
    <row r="290" spans="1:5" ht="15.75">
      <c r="A290" s="105"/>
      <c r="B290" s="117" t="s">
        <v>178</v>
      </c>
      <c r="C290" s="28" t="s">
        <v>346</v>
      </c>
      <c r="D290" s="28">
        <v>61</v>
      </c>
      <c r="E290" s="29">
        <f t="shared" si="19"/>
        <v>70.149999999999991</v>
      </c>
    </row>
    <row r="291" spans="1:5" ht="15.75">
      <c r="A291" s="113" t="s">
        <v>369</v>
      </c>
      <c r="B291" s="142" t="s">
        <v>428</v>
      </c>
      <c r="C291" s="17"/>
      <c r="D291" s="17"/>
      <c r="E291" s="11"/>
    </row>
    <row r="292" spans="1:5" ht="15.75">
      <c r="A292" s="105"/>
      <c r="B292" s="27" t="s">
        <v>179</v>
      </c>
      <c r="C292" s="42" t="s">
        <v>345</v>
      </c>
      <c r="D292" s="28">
        <v>270</v>
      </c>
      <c r="E292" s="29">
        <f t="shared" ref="E292:E301" si="20">$D$12*D292</f>
        <v>310.5</v>
      </c>
    </row>
    <row r="293" spans="1:5" ht="15.75">
      <c r="A293" s="88"/>
      <c r="B293" s="33" t="s">
        <v>180</v>
      </c>
      <c r="C293" s="41" t="s">
        <v>345</v>
      </c>
      <c r="D293" s="28">
        <v>196</v>
      </c>
      <c r="E293" s="29">
        <f t="shared" si="20"/>
        <v>225.39999999999998</v>
      </c>
    </row>
    <row r="294" spans="1:5" ht="15.75">
      <c r="A294" s="114"/>
      <c r="B294" s="33" t="s">
        <v>181</v>
      </c>
      <c r="C294" s="41" t="s">
        <v>345</v>
      </c>
      <c r="D294" s="28">
        <v>695</v>
      </c>
      <c r="E294" s="29">
        <f t="shared" si="20"/>
        <v>799.24999999999989</v>
      </c>
    </row>
    <row r="295" spans="1:5" ht="15.75">
      <c r="A295" s="105"/>
      <c r="B295" s="33" t="s">
        <v>182</v>
      </c>
      <c r="C295" s="41" t="s">
        <v>345</v>
      </c>
      <c r="D295" s="63">
        <v>986</v>
      </c>
      <c r="E295" s="65">
        <f t="shared" si="20"/>
        <v>1133.8999999999999</v>
      </c>
    </row>
    <row r="296" spans="1:5" ht="15.75">
      <c r="A296" s="105"/>
      <c r="B296" s="33" t="s">
        <v>323</v>
      </c>
      <c r="C296" s="41" t="s">
        <v>345</v>
      </c>
      <c r="D296" s="28">
        <v>286</v>
      </c>
      <c r="E296" s="29">
        <f t="shared" si="20"/>
        <v>328.9</v>
      </c>
    </row>
    <row r="297" spans="1:5" ht="15.75">
      <c r="A297" s="105"/>
      <c r="B297" s="33" t="s">
        <v>183</v>
      </c>
      <c r="C297" s="41" t="s">
        <v>345</v>
      </c>
      <c r="D297" s="28">
        <v>1540</v>
      </c>
      <c r="E297" s="29">
        <f t="shared" si="20"/>
        <v>1770.9999999999998</v>
      </c>
    </row>
    <row r="298" spans="1:5" ht="15.75">
      <c r="A298" s="105"/>
      <c r="B298" s="33" t="s">
        <v>184</v>
      </c>
      <c r="C298" s="41" t="s">
        <v>345</v>
      </c>
      <c r="D298" s="28">
        <v>393</v>
      </c>
      <c r="E298" s="29">
        <f t="shared" si="20"/>
        <v>451.95</v>
      </c>
    </row>
    <row r="299" spans="1:5" ht="15.75">
      <c r="A299" s="105"/>
      <c r="B299" s="33" t="s">
        <v>185</v>
      </c>
      <c r="C299" s="41" t="s">
        <v>345</v>
      </c>
      <c r="D299" s="28">
        <v>695</v>
      </c>
      <c r="E299" s="29">
        <f t="shared" si="20"/>
        <v>799.24999999999989</v>
      </c>
    </row>
    <row r="300" spans="1:5" ht="15.75">
      <c r="A300" s="105"/>
      <c r="B300" s="33" t="s">
        <v>186</v>
      </c>
      <c r="C300" s="41" t="s">
        <v>345</v>
      </c>
      <c r="D300" s="28">
        <v>384</v>
      </c>
      <c r="E300" s="29">
        <f t="shared" si="20"/>
        <v>441.59999999999997</v>
      </c>
    </row>
    <row r="301" spans="1:5" ht="15.75">
      <c r="A301" s="105"/>
      <c r="B301" s="33" t="s">
        <v>187</v>
      </c>
      <c r="C301" s="41" t="s">
        <v>345</v>
      </c>
      <c r="D301" s="28">
        <v>325</v>
      </c>
      <c r="E301" s="29">
        <f t="shared" si="20"/>
        <v>373.74999999999994</v>
      </c>
    </row>
    <row r="302" spans="1:5" ht="15.75">
      <c r="A302" s="105" t="s">
        <v>370</v>
      </c>
      <c r="B302" s="142" t="s">
        <v>429</v>
      </c>
      <c r="C302" s="17"/>
      <c r="D302" s="17"/>
      <c r="E302" s="17"/>
    </row>
    <row r="303" spans="1:5" ht="15.75">
      <c r="A303" s="105"/>
      <c r="B303" s="144" t="s">
        <v>324</v>
      </c>
      <c r="C303" s="42" t="s">
        <v>345</v>
      </c>
      <c r="D303" s="28">
        <v>174</v>
      </c>
      <c r="E303" s="29">
        <f t="shared" ref="E303:E305" si="21">$D$12*D303</f>
        <v>200.1</v>
      </c>
    </row>
    <row r="304" spans="1:5" ht="15.75">
      <c r="A304" s="88"/>
      <c r="B304" s="68" t="s">
        <v>325</v>
      </c>
      <c r="C304" s="41" t="s">
        <v>345</v>
      </c>
      <c r="D304" s="66">
        <v>260</v>
      </c>
      <c r="E304" s="74">
        <f t="shared" si="21"/>
        <v>299</v>
      </c>
    </row>
    <row r="305" spans="1:5" ht="15.75">
      <c r="A305" s="105"/>
      <c r="B305" s="68" t="s">
        <v>326</v>
      </c>
      <c r="C305" s="41" t="s">
        <v>345</v>
      </c>
      <c r="D305" s="63">
        <v>260</v>
      </c>
      <c r="E305" s="63">
        <f t="shared" si="21"/>
        <v>299</v>
      </c>
    </row>
    <row r="306" spans="1:5" ht="15.75">
      <c r="A306" s="88"/>
      <c r="B306" s="68" t="s">
        <v>327</v>
      </c>
      <c r="C306" s="41" t="s">
        <v>345</v>
      </c>
      <c r="D306" s="63">
        <v>346</v>
      </c>
      <c r="E306" s="65">
        <f t="shared" ref="E306:E323" si="22">$D$12*D306</f>
        <v>397.9</v>
      </c>
    </row>
    <row r="307" spans="1:5" ht="15.75">
      <c r="A307" s="105"/>
      <c r="B307" s="72" t="s">
        <v>439</v>
      </c>
      <c r="C307" s="41" t="s">
        <v>345</v>
      </c>
      <c r="D307" s="63">
        <v>174</v>
      </c>
      <c r="E307" s="65">
        <f t="shared" si="22"/>
        <v>200.1</v>
      </c>
    </row>
    <row r="308" spans="1:5" ht="15.75">
      <c r="A308" s="105"/>
      <c r="B308" s="72" t="s">
        <v>440</v>
      </c>
      <c r="C308" s="41" t="s">
        <v>345</v>
      </c>
      <c r="D308" s="63">
        <v>260</v>
      </c>
      <c r="E308" s="65">
        <f t="shared" si="22"/>
        <v>299</v>
      </c>
    </row>
    <row r="309" spans="1:5" ht="15.75">
      <c r="A309" s="105"/>
      <c r="B309" s="72" t="s">
        <v>328</v>
      </c>
      <c r="C309" s="41" t="s">
        <v>345</v>
      </c>
      <c r="D309" s="63">
        <v>346</v>
      </c>
      <c r="E309" s="65">
        <f t="shared" si="22"/>
        <v>397.9</v>
      </c>
    </row>
    <row r="310" spans="1:5" ht="15.75">
      <c r="A310" s="105"/>
      <c r="B310" s="72" t="s">
        <v>329</v>
      </c>
      <c r="C310" s="41" t="s">
        <v>345</v>
      </c>
      <c r="D310" s="63">
        <v>346</v>
      </c>
      <c r="E310" s="65">
        <f t="shared" si="22"/>
        <v>397.9</v>
      </c>
    </row>
    <row r="311" spans="1:5" ht="15.75">
      <c r="A311" s="105"/>
      <c r="B311" s="72" t="s">
        <v>330</v>
      </c>
      <c r="C311" s="41" t="s">
        <v>345</v>
      </c>
      <c r="D311" s="63">
        <v>346</v>
      </c>
      <c r="E311" s="65">
        <f t="shared" si="22"/>
        <v>397.9</v>
      </c>
    </row>
    <row r="312" spans="1:5">
      <c r="A312" s="87"/>
      <c r="B312" s="72" t="s">
        <v>331</v>
      </c>
      <c r="C312" s="41" t="s">
        <v>345</v>
      </c>
      <c r="D312" s="63">
        <v>519</v>
      </c>
      <c r="E312" s="65">
        <f t="shared" si="22"/>
        <v>596.84999999999991</v>
      </c>
    </row>
    <row r="313" spans="1:5">
      <c r="A313" s="87"/>
      <c r="B313" s="72" t="s">
        <v>332</v>
      </c>
      <c r="C313" s="41" t="s">
        <v>345</v>
      </c>
      <c r="D313" s="63">
        <v>174</v>
      </c>
      <c r="E313" s="65">
        <f t="shared" si="22"/>
        <v>200.1</v>
      </c>
    </row>
    <row r="314" spans="1:5">
      <c r="A314" s="87"/>
      <c r="B314" s="72" t="s">
        <v>333</v>
      </c>
      <c r="C314" s="41" t="s">
        <v>345</v>
      </c>
      <c r="D314" s="28">
        <v>260</v>
      </c>
      <c r="E314" s="29">
        <f t="shared" si="22"/>
        <v>299</v>
      </c>
    </row>
    <row r="315" spans="1:5">
      <c r="A315" s="87"/>
      <c r="B315" s="72" t="s">
        <v>334</v>
      </c>
      <c r="C315" s="41" t="s">
        <v>345</v>
      </c>
      <c r="D315" s="28">
        <v>346</v>
      </c>
      <c r="E315" s="29">
        <f t="shared" si="22"/>
        <v>397.9</v>
      </c>
    </row>
    <row r="316" spans="1:5">
      <c r="A316" s="87"/>
      <c r="B316" s="72" t="s">
        <v>335</v>
      </c>
      <c r="C316" s="41" t="s">
        <v>345</v>
      </c>
      <c r="D316" s="28">
        <v>174</v>
      </c>
      <c r="E316" s="29">
        <f t="shared" si="22"/>
        <v>200.1</v>
      </c>
    </row>
    <row r="317" spans="1:5">
      <c r="A317" s="87"/>
      <c r="B317" s="72" t="s">
        <v>336</v>
      </c>
      <c r="C317" s="41" t="s">
        <v>345</v>
      </c>
      <c r="D317" s="28">
        <v>346</v>
      </c>
      <c r="E317" s="29">
        <f t="shared" si="22"/>
        <v>397.9</v>
      </c>
    </row>
    <row r="318" spans="1:5">
      <c r="A318" s="87"/>
      <c r="B318" s="72" t="s">
        <v>188</v>
      </c>
      <c r="C318" s="41" t="s">
        <v>345</v>
      </c>
      <c r="D318" s="28">
        <v>432</v>
      </c>
      <c r="E318" s="29">
        <f t="shared" si="22"/>
        <v>496.79999999999995</v>
      </c>
    </row>
    <row r="319" spans="1:5">
      <c r="A319" s="87"/>
      <c r="B319" s="72" t="s">
        <v>337</v>
      </c>
      <c r="C319" s="41" t="s">
        <v>345</v>
      </c>
      <c r="D319" s="28">
        <v>692</v>
      </c>
      <c r="E319" s="29">
        <f t="shared" si="22"/>
        <v>795.8</v>
      </c>
    </row>
    <row r="320" spans="1:5">
      <c r="A320" s="87"/>
      <c r="B320" s="30" t="s">
        <v>338</v>
      </c>
      <c r="C320" s="41" t="s">
        <v>345</v>
      </c>
      <c r="D320" s="17">
        <v>184</v>
      </c>
      <c r="E320" s="31">
        <f t="shared" si="22"/>
        <v>211.6</v>
      </c>
    </row>
    <row r="321" spans="1:5">
      <c r="A321" s="87"/>
      <c r="B321" s="73" t="s">
        <v>339</v>
      </c>
      <c r="C321" s="41" t="s">
        <v>345</v>
      </c>
      <c r="D321" s="17">
        <v>174</v>
      </c>
      <c r="E321" s="31">
        <f t="shared" si="22"/>
        <v>200.1</v>
      </c>
    </row>
    <row r="322" spans="1:5">
      <c r="A322" s="84"/>
      <c r="B322" s="73" t="s">
        <v>341</v>
      </c>
      <c r="C322" s="41" t="s">
        <v>345</v>
      </c>
      <c r="D322" s="17">
        <v>174</v>
      </c>
      <c r="E322" s="31">
        <f t="shared" si="22"/>
        <v>200.1</v>
      </c>
    </row>
    <row r="323" spans="1:5">
      <c r="A323" s="84"/>
      <c r="B323" s="26" t="s">
        <v>340</v>
      </c>
      <c r="C323" s="41" t="s">
        <v>345</v>
      </c>
      <c r="D323" s="17">
        <v>130</v>
      </c>
      <c r="E323" s="31">
        <f t="shared" si="22"/>
        <v>149.5</v>
      </c>
    </row>
    <row r="324" spans="1:5" ht="15.75">
      <c r="A324" s="84" t="s">
        <v>372</v>
      </c>
      <c r="B324" s="142" t="s">
        <v>430</v>
      </c>
      <c r="C324" s="17"/>
      <c r="D324" s="17"/>
      <c r="E324" s="17"/>
    </row>
    <row r="325" spans="1:5">
      <c r="A325" s="84"/>
      <c r="B325" s="117" t="s">
        <v>441</v>
      </c>
      <c r="C325" s="39" t="s">
        <v>346</v>
      </c>
      <c r="D325" s="28">
        <v>112</v>
      </c>
      <c r="E325" s="29">
        <f t="shared" ref="E325:E326" si="23">$D$12*D325</f>
        <v>128.79999999999998</v>
      </c>
    </row>
    <row r="326" spans="1:5" ht="18">
      <c r="A326" s="83"/>
      <c r="B326" s="30" t="s">
        <v>189</v>
      </c>
      <c r="C326" s="40" t="s">
        <v>346</v>
      </c>
      <c r="D326" s="17">
        <v>223</v>
      </c>
      <c r="E326" s="31">
        <f t="shared" si="23"/>
        <v>256.45</v>
      </c>
    </row>
    <row r="327" spans="1:5">
      <c r="A327" s="85"/>
      <c r="B327" s="32" t="s">
        <v>190</v>
      </c>
      <c r="C327" s="14"/>
      <c r="D327" s="14"/>
      <c r="E327" s="14"/>
    </row>
    <row r="328" spans="1:5">
      <c r="A328" s="84"/>
      <c r="B328" s="27" t="s">
        <v>191</v>
      </c>
      <c r="C328" s="28" t="s">
        <v>218</v>
      </c>
      <c r="D328" s="63">
        <v>186</v>
      </c>
      <c r="E328" s="65">
        <f>$D$12*D328</f>
        <v>213.89999999999998</v>
      </c>
    </row>
    <row r="329" spans="1:5" ht="15.75">
      <c r="A329" s="105"/>
      <c r="B329" s="30"/>
      <c r="C329" s="17"/>
      <c r="D329" s="17"/>
      <c r="E329" s="31"/>
    </row>
    <row r="330" spans="1:5" ht="15.75">
      <c r="A330" s="105" t="s">
        <v>373</v>
      </c>
      <c r="B330" s="142" t="s">
        <v>431</v>
      </c>
      <c r="C330" s="46"/>
      <c r="D330" s="17"/>
      <c r="E330" s="17"/>
    </row>
    <row r="331" spans="1:5" ht="15.75">
      <c r="A331" s="88"/>
      <c r="B331" s="117" t="s">
        <v>442</v>
      </c>
      <c r="C331" s="42" t="s">
        <v>346</v>
      </c>
      <c r="D331" s="28">
        <v>54</v>
      </c>
      <c r="E331" s="29">
        <f t="shared" ref="E331:E335" si="24">$D$12*D331</f>
        <v>62.099999999999994</v>
      </c>
    </row>
    <row r="332" spans="1:5" ht="15.75">
      <c r="A332" s="114"/>
      <c r="B332" s="33" t="s">
        <v>443</v>
      </c>
      <c r="C332" s="41" t="s">
        <v>346</v>
      </c>
      <c r="D332" s="28">
        <v>54</v>
      </c>
      <c r="E332" s="29">
        <f t="shared" si="24"/>
        <v>62.099999999999994</v>
      </c>
    </row>
    <row r="333" spans="1:5" ht="15.75">
      <c r="A333" s="105"/>
      <c r="B333" s="33" t="s">
        <v>444</v>
      </c>
      <c r="C333" s="41" t="s">
        <v>346</v>
      </c>
      <c r="D333" s="28">
        <v>54</v>
      </c>
      <c r="E333" s="29">
        <f t="shared" si="24"/>
        <v>62.099999999999994</v>
      </c>
    </row>
    <row r="334" spans="1:5" ht="15.75">
      <c r="A334" s="105"/>
      <c r="B334" s="33" t="s">
        <v>445</v>
      </c>
      <c r="C334" s="41" t="s">
        <v>346</v>
      </c>
      <c r="D334" s="28">
        <v>107</v>
      </c>
      <c r="E334" s="29">
        <f t="shared" si="24"/>
        <v>123.05</v>
      </c>
    </row>
    <row r="335" spans="1:5" ht="15.75">
      <c r="A335" s="105"/>
      <c r="B335" s="33" t="s">
        <v>446</v>
      </c>
      <c r="C335" s="42" t="s">
        <v>346</v>
      </c>
      <c r="D335" s="28">
        <v>135</v>
      </c>
      <c r="E335" s="29">
        <f t="shared" si="24"/>
        <v>155.25</v>
      </c>
    </row>
    <row r="336" spans="1:5" ht="15.75">
      <c r="A336" s="105"/>
      <c r="B336" s="33" t="s">
        <v>192</v>
      </c>
      <c r="C336" s="41" t="s">
        <v>346</v>
      </c>
      <c r="D336" s="28">
        <v>79</v>
      </c>
      <c r="E336" s="29">
        <f t="shared" ref="E336:E344" si="25">$D$12*D336</f>
        <v>90.85</v>
      </c>
    </row>
    <row r="337" spans="1:5" ht="15.75">
      <c r="A337" s="105"/>
      <c r="B337" s="33" t="s">
        <v>193</v>
      </c>
      <c r="C337" s="41" t="s">
        <v>346</v>
      </c>
      <c r="D337" s="28">
        <v>107</v>
      </c>
      <c r="E337" s="29">
        <f t="shared" si="25"/>
        <v>123.05</v>
      </c>
    </row>
    <row r="338" spans="1:5" ht="15.75">
      <c r="A338" s="105"/>
      <c r="B338" s="33" t="s">
        <v>194</v>
      </c>
      <c r="C338" s="41" t="s">
        <v>346</v>
      </c>
      <c r="D338" s="28">
        <v>107</v>
      </c>
      <c r="E338" s="29">
        <f t="shared" si="25"/>
        <v>123.05</v>
      </c>
    </row>
    <row r="339" spans="1:5" ht="15.75">
      <c r="A339" s="105"/>
      <c r="B339" s="33" t="s">
        <v>195</v>
      </c>
      <c r="C339" s="41" t="s">
        <v>346</v>
      </c>
      <c r="D339" s="28">
        <v>107</v>
      </c>
      <c r="E339" s="29">
        <f t="shared" si="25"/>
        <v>123.05</v>
      </c>
    </row>
    <row r="340" spans="1:5" ht="15.75">
      <c r="A340" s="105"/>
      <c r="B340" s="33" t="s">
        <v>196</v>
      </c>
      <c r="C340" s="41" t="s">
        <v>346</v>
      </c>
      <c r="D340" s="28">
        <v>54</v>
      </c>
      <c r="E340" s="29">
        <f t="shared" si="25"/>
        <v>62.099999999999994</v>
      </c>
    </row>
    <row r="341" spans="1:5" ht="15.75">
      <c r="A341" s="105"/>
      <c r="B341" s="33" t="s">
        <v>197</v>
      </c>
      <c r="C341" s="41" t="s">
        <v>346</v>
      </c>
      <c r="D341" s="28">
        <v>54</v>
      </c>
      <c r="E341" s="29">
        <f t="shared" si="25"/>
        <v>62.099999999999994</v>
      </c>
    </row>
    <row r="342" spans="1:5" ht="15.75">
      <c r="A342" s="105"/>
      <c r="B342" s="33" t="s">
        <v>198</v>
      </c>
      <c r="C342" s="41" t="s">
        <v>346</v>
      </c>
      <c r="D342" s="28">
        <v>54</v>
      </c>
      <c r="E342" s="29">
        <f t="shared" si="25"/>
        <v>62.099999999999994</v>
      </c>
    </row>
    <row r="343" spans="1:5" ht="15.75">
      <c r="A343" s="105"/>
      <c r="B343" s="33" t="s">
        <v>199</v>
      </c>
      <c r="C343" s="41" t="s">
        <v>346</v>
      </c>
      <c r="D343" s="28">
        <v>107</v>
      </c>
      <c r="E343" s="29">
        <f t="shared" si="25"/>
        <v>123.05</v>
      </c>
    </row>
    <row r="344" spans="1:5" ht="15.75">
      <c r="A344" s="105"/>
      <c r="B344" s="33" t="s">
        <v>200</v>
      </c>
      <c r="C344" s="41" t="s">
        <v>346</v>
      </c>
      <c r="D344" s="28">
        <v>107</v>
      </c>
      <c r="E344" s="29">
        <f t="shared" si="25"/>
        <v>123.05</v>
      </c>
    </row>
    <row r="345" spans="1:5" ht="15.75">
      <c r="A345" s="105" t="s">
        <v>374</v>
      </c>
      <c r="B345" s="142" t="s">
        <v>432</v>
      </c>
      <c r="C345" s="17"/>
      <c r="D345" s="17"/>
      <c r="E345" s="17"/>
    </row>
    <row r="346" spans="1:5" ht="15.75">
      <c r="A346" s="105"/>
      <c r="B346" s="117" t="s">
        <v>447</v>
      </c>
      <c r="C346" s="42" t="s">
        <v>346</v>
      </c>
      <c r="D346" s="28">
        <v>96</v>
      </c>
      <c r="E346" s="29">
        <f t="shared" ref="E346:E351" si="26">$D$12*D346</f>
        <v>110.39999999999999</v>
      </c>
    </row>
    <row r="347" spans="1:5" ht="15.75">
      <c r="A347" s="88"/>
      <c r="B347" s="33" t="s">
        <v>448</v>
      </c>
      <c r="C347" s="41" t="s">
        <v>346</v>
      </c>
      <c r="D347" s="28">
        <v>144</v>
      </c>
      <c r="E347" s="29">
        <f t="shared" si="26"/>
        <v>165.6</v>
      </c>
    </row>
    <row r="348" spans="1:5" ht="15.75">
      <c r="A348" s="114"/>
      <c r="B348" s="33" t="s">
        <v>449</v>
      </c>
      <c r="C348" s="41" t="s">
        <v>346</v>
      </c>
      <c r="D348" s="28">
        <v>191</v>
      </c>
      <c r="E348" s="29">
        <f t="shared" si="26"/>
        <v>219.64999999999998</v>
      </c>
    </row>
    <row r="349" spans="1:5" ht="15.75">
      <c r="A349" s="105"/>
      <c r="B349" s="33" t="s">
        <v>450</v>
      </c>
      <c r="C349" s="41" t="s">
        <v>346</v>
      </c>
      <c r="D349" s="28">
        <v>239</v>
      </c>
      <c r="E349" s="29">
        <f t="shared" si="26"/>
        <v>274.84999999999997</v>
      </c>
    </row>
    <row r="350" spans="1:5" ht="15.75">
      <c r="A350" s="105"/>
      <c r="B350" s="33" t="s">
        <v>451</v>
      </c>
      <c r="C350" s="41" t="s">
        <v>346</v>
      </c>
      <c r="D350" s="28">
        <v>286</v>
      </c>
      <c r="E350" s="29">
        <f t="shared" si="26"/>
        <v>328.9</v>
      </c>
    </row>
    <row r="351" spans="1:5" ht="15.75">
      <c r="A351" s="105"/>
      <c r="B351" s="33" t="s">
        <v>201</v>
      </c>
      <c r="C351" s="41" t="s">
        <v>346</v>
      </c>
      <c r="D351" s="28">
        <v>146</v>
      </c>
      <c r="E351" s="29">
        <f t="shared" si="26"/>
        <v>167.89999999999998</v>
      </c>
    </row>
    <row r="352" spans="1:5" ht="15.75">
      <c r="A352" s="105" t="s">
        <v>375</v>
      </c>
      <c r="B352" s="142" t="s">
        <v>202</v>
      </c>
      <c r="C352" s="17"/>
      <c r="D352" s="17"/>
      <c r="E352" s="17"/>
    </row>
    <row r="353" spans="1:5" ht="29.25">
      <c r="A353" s="105"/>
      <c r="B353" s="139" t="s">
        <v>291</v>
      </c>
      <c r="C353" s="28" t="s">
        <v>345</v>
      </c>
      <c r="D353" s="28">
        <v>280</v>
      </c>
      <c r="E353" s="29">
        <f>$D$12*D353-1</f>
        <v>321</v>
      </c>
    </row>
    <row r="354" spans="1:5" ht="15.75">
      <c r="A354" s="88"/>
      <c r="B354" s="33" t="s">
        <v>292</v>
      </c>
      <c r="C354" s="14" t="s">
        <v>345</v>
      </c>
      <c r="D354" s="28">
        <v>500</v>
      </c>
      <c r="E354" s="29">
        <f t="shared" ref="E354" si="27">$D$12*D354</f>
        <v>575</v>
      </c>
    </row>
    <row r="355" spans="1:5" ht="15.75">
      <c r="A355" s="105"/>
      <c r="B355" s="33" t="s">
        <v>293</v>
      </c>
      <c r="C355" s="14" t="s">
        <v>345</v>
      </c>
      <c r="D355" s="28">
        <v>600</v>
      </c>
      <c r="E355" s="22">
        <f t="shared" ref="E355:E358" si="28">$D$12*D355-1</f>
        <v>689</v>
      </c>
    </row>
    <row r="356" spans="1:5" ht="15.75">
      <c r="A356" s="105"/>
      <c r="B356" s="33" t="s">
        <v>294</v>
      </c>
      <c r="C356" s="14" t="s">
        <v>345</v>
      </c>
      <c r="D356" s="28">
        <v>700</v>
      </c>
      <c r="E356" s="22">
        <f t="shared" si="28"/>
        <v>803.99999999999989</v>
      </c>
    </row>
    <row r="357" spans="1:5" ht="15.75">
      <c r="A357" s="105"/>
      <c r="B357" s="33" t="s">
        <v>295</v>
      </c>
      <c r="C357" s="28" t="s">
        <v>346</v>
      </c>
      <c r="D357" s="28">
        <v>300</v>
      </c>
      <c r="E357" s="22">
        <f t="shared" si="28"/>
        <v>344</v>
      </c>
    </row>
    <row r="358" spans="1:5" ht="15.75">
      <c r="A358" s="105"/>
      <c r="B358" s="33" t="s">
        <v>296</v>
      </c>
      <c r="C358" s="28" t="s">
        <v>346</v>
      </c>
      <c r="D358" s="28">
        <v>61</v>
      </c>
      <c r="E358" s="22">
        <f t="shared" si="28"/>
        <v>69.149999999999991</v>
      </c>
    </row>
    <row r="359" spans="1:5" ht="15.75">
      <c r="A359" s="88" t="s">
        <v>203</v>
      </c>
      <c r="B359" s="146" t="s">
        <v>204</v>
      </c>
      <c r="C359" s="17"/>
      <c r="D359" s="17"/>
      <c r="E359" s="17"/>
    </row>
    <row r="360" spans="1:5" ht="15.75">
      <c r="A360" s="124"/>
      <c r="B360" s="30" t="s">
        <v>301</v>
      </c>
      <c r="C360" s="17" t="s">
        <v>219</v>
      </c>
      <c r="D360" s="17">
        <v>1605</v>
      </c>
      <c r="E360" s="31">
        <f>$D$12*D360</f>
        <v>1845.7499999999998</v>
      </c>
    </row>
    <row r="361" spans="1:5" ht="15.75">
      <c r="A361" s="140"/>
      <c r="B361" s="32" t="s">
        <v>215</v>
      </c>
      <c r="C361" s="14"/>
      <c r="D361" s="14"/>
      <c r="E361" s="14"/>
    </row>
    <row r="362" spans="1:5" ht="29.25">
      <c r="A362" s="105"/>
      <c r="B362" s="79" t="s">
        <v>433</v>
      </c>
      <c r="C362" s="28" t="s">
        <v>220</v>
      </c>
      <c r="D362" s="28">
        <v>1100</v>
      </c>
      <c r="E362" s="29">
        <f>$D$12*D362</f>
        <v>1265</v>
      </c>
    </row>
    <row r="363" spans="1:5" ht="29.25">
      <c r="A363" s="114"/>
      <c r="B363" s="79" t="s">
        <v>298</v>
      </c>
      <c r="C363" s="28" t="s">
        <v>220</v>
      </c>
      <c r="D363" s="17">
        <v>2000</v>
      </c>
      <c r="E363" s="20">
        <f>$D$12*D363</f>
        <v>2300</v>
      </c>
    </row>
    <row r="364" spans="1:5" ht="15.75">
      <c r="A364" s="88"/>
      <c r="B364" s="30" t="s">
        <v>299</v>
      </c>
      <c r="C364" s="17"/>
      <c r="D364" s="17"/>
      <c r="E364" s="17"/>
    </row>
    <row r="365" spans="1:5" ht="15.75">
      <c r="A365" s="123"/>
      <c r="B365" s="32" t="s">
        <v>205</v>
      </c>
      <c r="C365" s="14"/>
      <c r="D365" s="14">
        <v>2420</v>
      </c>
      <c r="E365" s="22">
        <f t="shared" ref="E365:E372" si="29">$D$12*D365</f>
        <v>2783</v>
      </c>
    </row>
    <row r="366" spans="1:5" ht="15.75">
      <c r="A366" s="105"/>
      <c r="B366" s="118" t="s">
        <v>274</v>
      </c>
      <c r="C366" s="28"/>
      <c r="D366" s="28">
        <v>3630</v>
      </c>
      <c r="E366" s="29">
        <f>E365*1.5+1</f>
        <v>4175.5</v>
      </c>
    </row>
    <row r="367" spans="1:5" ht="15.75">
      <c r="A367" s="114"/>
      <c r="B367" s="33" t="s">
        <v>275</v>
      </c>
      <c r="C367" s="28"/>
      <c r="D367" s="28">
        <v>4840</v>
      </c>
      <c r="E367" s="29">
        <f>E365*2+1</f>
        <v>5567</v>
      </c>
    </row>
    <row r="368" spans="1:5" ht="15.75">
      <c r="A368" s="105"/>
      <c r="B368" s="33" t="s">
        <v>206</v>
      </c>
      <c r="C368" s="28"/>
      <c r="D368" s="28">
        <v>8533</v>
      </c>
      <c r="E368" s="29">
        <f>$D$12*D368-13</f>
        <v>9799.9499999999989</v>
      </c>
    </row>
    <row r="369" spans="1:5" ht="15.75">
      <c r="A369" s="105"/>
      <c r="B369" s="33" t="s">
        <v>207</v>
      </c>
      <c r="C369" s="28"/>
      <c r="D369" s="63">
        <v>17066</v>
      </c>
      <c r="E369" s="65">
        <f>$D$12*D369+34</f>
        <v>19659.899999999998</v>
      </c>
    </row>
    <row r="370" spans="1:5" ht="29.25">
      <c r="A370" s="105"/>
      <c r="B370" s="80" t="s">
        <v>300</v>
      </c>
      <c r="C370" s="28" t="s">
        <v>219</v>
      </c>
      <c r="D370" s="63">
        <v>1470</v>
      </c>
      <c r="E370" s="65">
        <f t="shared" si="29"/>
        <v>1690.4999999999998</v>
      </c>
    </row>
    <row r="371" spans="1:5" ht="15.75">
      <c r="A371" s="105"/>
      <c r="B371" s="33" t="s">
        <v>208</v>
      </c>
      <c r="C371" s="28" t="s">
        <v>362</v>
      </c>
      <c r="D371" s="28">
        <v>2800</v>
      </c>
      <c r="E371" s="29">
        <f>$D$12*D371-18</f>
        <v>3201.9999999999995</v>
      </c>
    </row>
    <row r="372" spans="1:5" ht="15.75">
      <c r="A372" s="88"/>
      <c r="B372" s="30" t="s">
        <v>276</v>
      </c>
      <c r="C372" s="17" t="s">
        <v>219</v>
      </c>
      <c r="D372" s="66">
        <v>230</v>
      </c>
      <c r="E372" s="74">
        <f t="shared" si="29"/>
        <v>264.5</v>
      </c>
    </row>
    <row r="373" spans="1:5" ht="15.75">
      <c r="A373" s="141"/>
      <c r="B373" s="32" t="s">
        <v>297</v>
      </c>
      <c r="C373" s="14"/>
      <c r="D373" s="14"/>
      <c r="E373" s="14"/>
    </row>
    <row r="374" spans="1:5" ht="29.25">
      <c r="A374" s="88"/>
      <c r="B374" s="81" t="s">
        <v>303</v>
      </c>
      <c r="C374" s="66" t="s">
        <v>344</v>
      </c>
      <c r="D374" s="66">
        <v>300</v>
      </c>
      <c r="E374" s="74">
        <f>$D$12*D374</f>
        <v>345</v>
      </c>
    </row>
    <row r="375" spans="1:5" ht="15.75">
      <c r="A375" s="114"/>
      <c r="B375" s="82" t="s">
        <v>302</v>
      </c>
      <c r="C375" s="69"/>
      <c r="D375" s="69"/>
      <c r="E375" s="69"/>
    </row>
    <row r="376" spans="1:5" ht="15.75">
      <c r="A376" s="88" t="s">
        <v>209</v>
      </c>
      <c r="B376" s="146" t="s">
        <v>210</v>
      </c>
      <c r="C376" s="17"/>
      <c r="D376" s="17"/>
      <c r="E376" s="17"/>
    </row>
    <row r="377" spans="1:5">
      <c r="A377" s="87"/>
      <c r="B377" s="27" t="s">
        <v>307</v>
      </c>
      <c r="C377" s="28" t="s">
        <v>343</v>
      </c>
      <c r="D377" s="28">
        <v>95</v>
      </c>
      <c r="E377" s="29">
        <f t="shared" ref="E377:E382" si="30">$D$12*D377</f>
        <v>109.24999999999999</v>
      </c>
    </row>
    <row r="378" spans="1:5" ht="18">
      <c r="A378" s="83"/>
      <c r="B378" s="33" t="s">
        <v>211</v>
      </c>
      <c r="C378" s="28" t="s">
        <v>222</v>
      </c>
      <c r="D378" s="63"/>
      <c r="E378" s="65">
        <v>100</v>
      </c>
    </row>
    <row r="379" spans="1:5">
      <c r="A379" s="87"/>
      <c r="B379" s="33" t="s">
        <v>212</v>
      </c>
      <c r="C379" s="28" t="s">
        <v>221</v>
      </c>
      <c r="D379" s="28">
        <v>30</v>
      </c>
      <c r="E379" s="29">
        <f t="shared" si="30"/>
        <v>34.5</v>
      </c>
    </row>
    <row r="380" spans="1:5">
      <c r="A380" s="87"/>
      <c r="B380" s="33" t="s">
        <v>434</v>
      </c>
      <c r="C380" s="28" t="s">
        <v>305</v>
      </c>
      <c r="D380" s="28">
        <v>10</v>
      </c>
      <c r="E380" s="29">
        <f t="shared" si="30"/>
        <v>11.5</v>
      </c>
    </row>
    <row r="381" spans="1:5">
      <c r="A381" s="87"/>
      <c r="B381" s="33" t="s">
        <v>213</v>
      </c>
      <c r="C381" s="28" t="s">
        <v>222</v>
      </c>
      <c r="D381" s="28">
        <v>183</v>
      </c>
      <c r="E381" s="29">
        <f t="shared" si="30"/>
        <v>210.45</v>
      </c>
    </row>
    <row r="382" spans="1:5">
      <c r="A382" s="87"/>
      <c r="B382" s="30" t="s">
        <v>304</v>
      </c>
      <c r="C382" s="17" t="s">
        <v>222</v>
      </c>
      <c r="D382" s="17">
        <v>183</v>
      </c>
      <c r="E382" s="31">
        <f t="shared" si="30"/>
        <v>210.45</v>
      </c>
    </row>
    <row r="383" spans="1:5">
      <c r="A383" s="87"/>
      <c r="B383" s="32" t="s">
        <v>214</v>
      </c>
      <c r="C383" s="14"/>
      <c r="D383" s="14"/>
      <c r="E383" s="14"/>
    </row>
    <row r="384" spans="1:5">
      <c r="A384" s="87"/>
      <c r="B384" s="27" t="s">
        <v>306</v>
      </c>
      <c r="C384" s="28" t="s">
        <v>342</v>
      </c>
      <c r="D384" s="28">
        <v>70</v>
      </c>
      <c r="E384" s="29">
        <f>$D$12*D384</f>
        <v>80.5</v>
      </c>
    </row>
    <row r="385" spans="1:5" ht="29.25">
      <c r="A385" s="87"/>
      <c r="B385" s="80" t="s">
        <v>308</v>
      </c>
      <c r="C385" s="28" t="s">
        <v>343</v>
      </c>
      <c r="D385" s="28">
        <v>70</v>
      </c>
      <c r="E385" s="29">
        <f t="shared" ref="E385" si="31">$D$12*D385</f>
        <v>80.5</v>
      </c>
    </row>
    <row r="386" spans="1:5">
      <c r="A386" s="116"/>
    </row>
    <row r="387" spans="1:5">
      <c r="A387" s="116"/>
      <c r="B387" s="19"/>
    </row>
  </sheetData>
  <mergeCells count="7">
    <mergeCell ref="B4:F4"/>
    <mergeCell ref="B5:F5"/>
    <mergeCell ref="B6:F6"/>
    <mergeCell ref="A10:E10"/>
    <mergeCell ref="A9:E9"/>
    <mergeCell ref="A8:E8"/>
    <mergeCell ref="A7:E7"/>
  </mergeCells>
  <pageMargins left="0.39370078740157483" right="0" top="0.19685039370078741" bottom="0.19685039370078741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D22" sqref="D22"/>
    </sheetView>
  </sheetViews>
  <sheetFormatPr defaultRowHeight="15"/>
  <cols>
    <col min="1" max="1" width="4.140625" style="2" customWidth="1"/>
    <col min="2" max="2" width="48.85546875" style="2" customWidth="1"/>
    <col min="3" max="3" width="11.28515625" style="4" customWidth="1"/>
    <col min="4" max="4" width="13.140625" style="4" customWidth="1"/>
  </cols>
  <sheetData>
    <row r="1" spans="1:5">
      <c r="C1" s="179" t="s">
        <v>270</v>
      </c>
      <c r="D1" s="179"/>
    </row>
    <row r="2" spans="1:5">
      <c r="C2" s="70" t="s">
        <v>229</v>
      </c>
    </row>
    <row r="3" spans="1:5">
      <c r="C3" s="76" t="s">
        <v>352</v>
      </c>
    </row>
    <row r="4" spans="1:5" ht="16.5">
      <c r="A4" s="178" t="s">
        <v>223</v>
      </c>
      <c r="B4" s="178"/>
      <c r="C4" s="178"/>
      <c r="D4" s="178"/>
    </row>
    <row r="5" spans="1:5" ht="16.5">
      <c r="A5" s="178" t="s">
        <v>230</v>
      </c>
      <c r="B5" s="178"/>
      <c r="C5" s="178"/>
      <c r="D5" s="178"/>
    </row>
    <row r="6" spans="1:5" ht="16.5">
      <c r="A6" s="178" t="s">
        <v>271</v>
      </c>
      <c r="B6" s="178"/>
      <c r="C6" s="178"/>
      <c r="D6" s="178"/>
    </row>
    <row r="7" spans="1:5" ht="16.5">
      <c r="A7" s="178" t="s">
        <v>435</v>
      </c>
      <c r="B7" s="178"/>
      <c r="C7" s="178"/>
      <c r="D7" s="178"/>
    </row>
    <row r="8" spans="1:5" ht="18.75">
      <c r="A8" s="5"/>
      <c r="B8" s="5"/>
      <c r="C8" s="6"/>
      <c r="D8" s="6"/>
    </row>
    <row r="9" spans="1:5">
      <c r="D9" s="4">
        <v>1.1499999999999999</v>
      </c>
    </row>
    <row r="10" spans="1:5" ht="30">
      <c r="A10" s="7" t="s">
        <v>227</v>
      </c>
      <c r="B10" s="8" t="s">
        <v>0</v>
      </c>
      <c r="C10" s="9" t="s">
        <v>1</v>
      </c>
      <c r="D10" s="9" t="s">
        <v>3</v>
      </c>
      <c r="E10" s="93" t="s">
        <v>3</v>
      </c>
    </row>
    <row r="11" spans="1:5">
      <c r="A11" s="10" t="s">
        <v>228</v>
      </c>
      <c r="B11" s="11"/>
      <c r="C11" s="12" t="s">
        <v>2</v>
      </c>
      <c r="D11" s="12" t="s">
        <v>4</v>
      </c>
      <c r="E11" s="94" t="s">
        <v>4</v>
      </c>
    </row>
    <row r="12" spans="1:5" ht="30">
      <c r="A12" s="13"/>
      <c r="B12" s="14"/>
      <c r="C12" s="148"/>
      <c r="D12" s="16" t="s">
        <v>277</v>
      </c>
      <c r="E12" s="95" t="s">
        <v>278</v>
      </c>
    </row>
    <row r="13" spans="1:5">
      <c r="A13" s="23">
        <v>1</v>
      </c>
      <c r="B13" s="24" t="s">
        <v>231</v>
      </c>
      <c r="C13" s="17">
        <v>0.5</v>
      </c>
      <c r="D13" s="97">
        <v>80</v>
      </c>
      <c r="E13" s="29">
        <f>D13*D9</f>
        <v>92</v>
      </c>
    </row>
    <row r="14" spans="1:5">
      <c r="A14" s="23">
        <v>2</v>
      </c>
      <c r="B14" s="50" t="s">
        <v>232</v>
      </c>
      <c r="C14" s="40">
        <v>1</v>
      </c>
      <c r="D14" s="101">
        <v>160</v>
      </c>
      <c r="E14" s="31">
        <f>D14*D9</f>
        <v>184</v>
      </c>
    </row>
    <row r="15" spans="1:5">
      <c r="A15" s="18"/>
      <c r="B15" s="34" t="s">
        <v>233</v>
      </c>
      <c r="C15" s="11"/>
      <c r="D15" s="99"/>
      <c r="E15" s="20"/>
    </row>
    <row r="16" spans="1:5">
      <c r="A16" s="18"/>
      <c r="B16" s="34" t="s">
        <v>234</v>
      </c>
      <c r="C16" s="11"/>
      <c r="D16" s="99"/>
      <c r="E16" s="22"/>
    </row>
    <row r="17" spans="1:5">
      <c r="A17" s="49">
        <v>3</v>
      </c>
      <c r="B17" s="54" t="s">
        <v>235</v>
      </c>
      <c r="C17" s="51">
        <v>1.75</v>
      </c>
      <c r="D17" s="97">
        <f>$D$14*C17</f>
        <v>280</v>
      </c>
      <c r="E17" s="31">
        <f>D17*D9</f>
        <v>322</v>
      </c>
    </row>
    <row r="18" spans="1:5">
      <c r="A18" s="52"/>
      <c r="B18" s="55" t="s">
        <v>236</v>
      </c>
      <c r="C18" s="53"/>
      <c r="D18" s="98"/>
      <c r="E18" s="20"/>
    </row>
    <row r="19" spans="1:5">
      <c r="A19" s="26">
        <v>4</v>
      </c>
      <c r="B19" s="56" t="s">
        <v>237</v>
      </c>
      <c r="C19" s="28">
        <v>0.5</v>
      </c>
      <c r="D19" s="97">
        <f>$D$14*C19</f>
        <v>80</v>
      </c>
      <c r="E19" s="29">
        <f>D19*D9</f>
        <v>92</v>
      </c>
    </row>
    <row r="20" spans="1:5">
      <c r="A20" s="23">
        <v>5</v>
      </c>
      <c r="B20" s="24" t="s">
        <v>238</v>
      </c>
      <c r="C20" s="17">
        <v>0.8</v>
      </c>
      <c r="D20" s="97">
        <f>$D$14*C20</f>
        <v>128</v>
      </c>
      <c r="E20" s="31">
        <f>D20*D9</f>
        <v>147.19999999999999</v>
      </c>
    </row>
    <row r="21" spans="1:5">
      <c r="A21" s="21"/>
      <c r="B21" s="47" t="s">
        <v>239</v>
      </c>
      <c r="C21" s="14"/>
      <c r="D21" s="53"/>
      <c r="E21" s="20"/>
    </row>
    <row r="22" spans="1:5">
      <c r="A22" s="23">
        <v>6</v>
      </c>
      <c r="B22" s="24" t="s">
        <v>240</v>
      </c>
      <c r="C22" s="40">
        <v>3</v>
      </c>
      <c r="D22" s="97">
        <f>$D$14*C22</f>
        <v>480</v>
      </c>
      <c r="E22" s="31">
        <f>D22*D9</f>
        <v>552</v>
      </c>
    </row>
    <row r="23" spans="1:5">
      <c r="A23" s="21"/>
      <c r="B23" s="47" t="s">
        <v>241</v>
      </c>
      <c r="C23" s="14"/>
      <c r="D23" s="53"/>
      <c r="E23" s="22"/>
    </row>
    <row r="24" spans="1:5">
      <c r="A24" s="23">
        <v>7</v>
      </c>
      <c r="B24" s="24" t="s">
        <v>242</v>
      </c>
      <c r="C24" s="40">
        <v>5</v>
      </c>
      <c r="D24" s="97">
        <f>$D$14*C24</f>
        <v>800</v>
      </c>
      <c r="E24" s="20">
        <f>D24*D9</f>
        <v>919.99999999999989</v>
      </c>
    </row>
    <row r="25" spans="1:5">
      <c r="A25" s="21"/>
      <c r="B25" s="47" t="s">
        <v>243</v>
      </c>
      <c r="C25" s="14"/>
      <c r="D25" s="53"/>
      <c r="E25" s="20"/>
    </row>
    <row r="26" spans="1:5">
      <c r="A26" s="23">
        <v>8</v>
      </c>
      <c r="B26" s="24" t="s">
        <v>244</v>
      </c>
      <c r="C26" s="40">
        <v>4</v>
      </c>
      <c r="D26" s="97">
        <f>$D$14*C26</f>
        <v>640</v>
      </c>
      <c r="E26" s="31">
        <f>D26*D9</f>
        <v>736</v>
      </c>
    </row>
    <row r="27" spans="1:5">
      <c r="A27" s="21"/>
      <c r="B27" s="47" t="s">
        <v>243</v>
      </c>
      <c r="C27" s="14"/>
      <c r="D27" s="53"/>
      <c r="E27" s="22"/>
    </row>
    <row r="28" spans="1:5">
      <c r="A28" s="23">
        <v>9</v>
      </c>
      <c r="B28" s="24" t="s">
        <v>245</v>
      </c>
      <c r="C28" s="17">
        <v>1.3</v>
      </c>
      <c r="D28" s="97">
        <f>$D$14*C28</f>
        <v>208</v>
      </c>
      <c r="E28" s="20">
        <f>D28*D9</f>
        <v>239.2</v>
      </c>
    </row>
    <row r="29" spans="1:5">
      <c r="A29" s="21"/>
      <c r="B29" s="47" t="s">
        <v>246</v>
      </c>
      <c r="C29" s="14"/>
      <c r="D29" s="53"/>
      <c r="E29" s="20"/>
    </row>
    <row r="30" spans="1:5">
      <c r="A30" s="26">
        <v>10</v>
      </c>
      <c r="B30" s="56" t="s">
        <v>247</v>
      </c>
      <c r="C30" s="28">
        <v>1.5</v>
      </c>
      <c r="D30" s="100">
        <f>$D$14*C30</f>
        <v>240</v>
      </c>
      <c r="E30" s="29">
        <f>D30*D9</f>
        <v>276</v>
      </c>
    </row>
    <row r="31" spans="1:5">
      <c r="A31" s="37"/>
      <c r="B31" s="37"/>
      <c r="C31" s="48"/>
      <c r="D31" s="48"/>
      <c r="E31" s="96"/>
    </row>
    <row r="32" spans="1:5">
      <c r="A32" s="37"/>
      <c r="B32" s="57" t="s">
        <v>248</v>
      </c>
      <c r="C32" s="48"/>
      <c r="D32" s="48"/>
      <c r="E32" s="96"/>
    </row>
    <row r="33" spans="1:5">
      <c r="A33" s="37"/>
      <c r="B33" s="37"/>
      <c r="C33" s="48"/>
      <c r="D33" s="48"/>
      <c r="E33" s="96"/>
    </row>
    <row r="34" spans="1:5">
      <c r="A34" s="37">
        <v>1</v>
      </c>
      <c r="B34" s="37" t="s">
        <v>249</v>
      </c>
      <c r="C34" s="48"/>
      <c r="D34" s="48"/>
      <c r="E34" s="96"/>
    </row>
    <row r="35" spans="1:5">
      <c r="A35" s="37"/>
      <c r="B35" s="37" t="s">
        <v>250</v>
      </c>
      <c r="C35" s="48"/>
      <c r="D35" s="48"/>
      <c r="E35" s="96"/>
    </row>
    <row r="36" spans="1:5">
      <c r="A36" s="37"/>
      <c r="B36" s="37" t="s">
        <v>353</v>
      </c>
      <c r="C36" s="48"/>
      <c r="D36" s="48"/>
      <c r="E36" s="96"/>
    </row>
    <row r="37" spans="1:5">
      <c r="A37" s="37">
        <v>2</v>
      </c>
      <c r="B37" s="37" t="s">
        <v>251</v>
      </c>
      <c r="C37" s="48"/>
      <c r="D37" s="48"/>
      <c r="E37" s="96"/>
    </row>
    <row r="38" spans="1:5">
      <c r="A38" s="37"/>
      <c r="B38" s="37" t="s">
        <v>354</v>
      </c>
      <c r="C38" s="48"/>
      <c r="D38" s="48"/>
      <c r="E38" s="96"/>
    </row>
    <row r="39" spans="1:5">
      <c r="A39" s="37"/>
      <c r="B39" s="37" t="s">
        <v>252</v>
      </c>
      <c r="C39" s="48"/>
      <c r="D39" s="48"/>
      <c r="E39" s="96"/>
    </row>
    <row r="40" spans="1:5">
      <c r="A40" s="37">
        <v>3</v>
      </c>
      <c r="B40" s="37" t="s">
        <v>253</v>
      </c>
      <c r="C40" s="48"/>
      <c r="D40" s="48"/>
      <c r="E40" s="96"/>
    </row>
    <row r="41" spans="1:5">
      <c r="A41" s="37"/>
      <c r="B41" s="37" t="s">
        <v>254</v>
      </c>
      <c r="C41" s="48"/>
      <c r="D41" s="48"/>
      <c r="E41" s="96"/>
    </row>
    <row r="42" spans="1:5">
      <c r="A42" s="37"/>
      <c r="B42" s="37" t="s">
        <v>255</v>
      </c>
      <c r="C42" s="48"/>
      <c r="D42" s="48"/>
      <c r="E42" s="96"/>
    </row>
    <row r="43" spans="1:5">
      <c r="A43" s="37">
        <v>4</v>
      </c>
      <c r="B43" s="37" t="s">
        <v>256</v>
      </c>
      <c r="C43" s="48"/>
      <c r="D43" s="48"/>
      <c r="E43" s="96"/>
    </row>
    <row r="44" spans="1:5">
      <c r="A44" s="37"/>
      <c r="B44" s="37" t="s">
        <v>257</v>
      </c>
      <c r="C44" s="48"/>
      <c r="D44" s="48"/>
      <c r="E44" s="96"/>
    </row>
    <row r="45" spans="1:5">
      <c r="A45" s="37"/>
      <c r="B45" s="37" t="s">
        <v>258</v>
      </c>
      <c r="C45" s="48"/>
      <c r="D45" s="48"/>
      <c r="E45" s="96"/>
    </row>
    <row r="46" spans="1:5">
      <c r="A46" s="37"/>
      <c r="B46" s="37" t="s">
        <v>259</v>
      </c>
      <c r="C46" s="48"/>
      <c r="D46" s="48"/>
      <c r="E46" s="96"/>
    </row>
  </sheetData>
  <mergeCells count="5">
    <mergeCell ref="A7:D7"/>
    <mergeCell ref="C1:D1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B56" sqref="B56"/>
    </sheetView>
  </sheetViews>
  <sheetFormatPr defaultRowHeight="15"/>
  <cols>
    <col min="1" max="1" width="4.5703125" customWidth="1"/>
    <col min="2" max="2" width="71.28515625" customWidth="1"/>
    <col min="3" max="3" width="0.42578125" hidden="1" customWidth="1"/>
    <col min="4" max="4" width="13.140625" customWidth="1"/>
  </cols>
  <sheetData>
    <row r="1" spans="1:5">
      <c r="A1" s="2"/>
      <c r="B1" s="150" t="s">
        <v>452</v>
      </c>
      <c r="C1" t="s">
        <v>260</v>
      </c>
    </row>
    <row r="2" spans="1:5">
      <c r="A2" s="2"/>
      <c r="B2" s="152" t="s">
        <v>531</v>
      </c>
      <c r="C2" t="s">
        <v>454</v>
      </c>
    </row>
    <row r="3" spans="1:5">
      <c r="A3" s="2"/>
      <c r="B3" s="59"/>
      <c r="C3" s="153" t="s">
        <v>455</v>
      </c>
    </row>
    <row r="4" spans="1:5" ht="15.75">
      <c r="A4" s="176" t="s">
        <v>223</v>
      </c>
      <c r="B4" s="176"/>
      <c r="C4" s="176"/>
      <c r="D4" s="176"/>
    </row>
    <row r="5" spans="1:5" ht="15.75">
      <c r="A5" s="176" t="s">
        <v>456</v>
      </c>
      <c r="B5" s="176"/>
      <c r="C5" s="176"/>
      <c r="D5" s="176"/>
    </row>
    <row r="6" spans="1:5" ht="15.75">
      <c r="A6" s="176" t="s">
        <v>457</v>
      </c>
      <c r="B6" s="176"/>
      <c r="C6" s="176"/>
      <c r="D6" s="176"/>
    </row>
    <row r="7" spans="1:5" ht="15.75">
      <c r="A7" s="176" t="s">
        <v>532</v>
      </c>
      <c r="B7" s="176"/>
      <c r="C7" s="176"/>
      <c r="D7" s="176"/>
    </row>
    <row r="8" spans="1:5">
      <c r="A8" s="2"/>
      <c r="B8" s="2"/>
      <c r="C8" s="154">
        <v>0.99919999999999998</v>
      </c>
      <c r="D8" s="4"/>
    </row>
    <row r="9" spans="1:5">
      <c r="A9" s="155" t="s">
        <v>459</v>
      </c>
      <c r="B9" s="8" t="s">
        <v>460</v>
      </c>
      <c r="C9" s="156" t="s">
        <v>3</v>
      </c>
      <c r="D9" s="9" t="s">
        <v>3</v>
      </c>
    </row>
    <row r="10" spans="1:5">
      <c r="A10" s="12" t="s">
        <v>461</v>
      </c>
      <c r="B10" s="11"/>
      <c r="C10" s="158" t="s">
        <v>4</v>
      </c>
      <c r="D10" s="12" t="s">
        <v>4</v>
      </c>
    </row>
    <row r="11" spans="1:5">
      <c r="A11" s="11"/>
      <c r="B11" s="11"/>
      <c r="C11" s="36" t="s">
        <v>463</v>
      </c>
      <c r="D11" s="16" t="s">
        <v>463</v>
      </c>
      <c r="E11" t="s">
        <v>533</v>
      </c>
    </row>
    <row r="12" spans="1:5">
      <c r="A12" s="14"/>
      <c r="B12" s="160" t="s">
        <v>534</v>
      </c>
      <c r="C12" s="15"/>
      <c r="D12" s="16">
        <v>0.99919999999999998</v>
      </c>
    </row>
    <row r="13" spans="1:5" ht="18">
      <c r="A13" s="162" t="s">
        <v>465</v>
      </c>
      <c r="B13" s="163" t="s">
        <v>466</v>
      </c>
      <c r="C13" s="11"/>
      <c r="D13" s="11"/>
    </row>
    <row r="14" spans="1:5" ht="18">
      <c r="A14" s="162"/>
      <c r="B14" s="163"/>
      <c r="C14" s="11"/>
      <c r="D14" s="11"/>
    </row>
    <row r="15" spans="1:5">
      <c r="A15" s="26">
        <v>1</v>
      </c>
      <c r="B15" s="56" t="s">
        <v>467</v>
      </c>
      <c r="C15">
        <v>833.35</v>
      </c>
      <c r="D15" s="29">
        <f>$C$8*C15</f>
        <v>832.68331999999998</v>
      </c>
      <c r="E15">
        <v>820</v>
      </c>
    </row>
    <row r="16" spans="1:5">
      <c r="A16" s="21">
        <v>2</v>
      </c>
      <c r="B16" s="25" t="s">
        <v>468</v>
      </c>
      <c r="C16">
        <v>774</v>
      </c>
      <c r="D16" s="29">
        <f>$C$8*C16</f>
        <v>773.38080000000002</v>
      </c>
      <c r="E16">
        <v>774</v>
      </c>
    </row>
    <row r="17" spans="1:5">
      <c r="A17" s="18">
        <v>3</v>
      </c>
      <c r="B17" s="149" t="s">
        <v>469</v>
      </c>
      <c r="C17">
        <v>1085</v>
      </c>
      <c r="D17" s="29">
        <f>$C$8*C17</f>
        <v>1084.1320000000001</v>
      </c>
      <c r="E17">
        <v>1085</v>
      </c>
    </row>
    <row r="18" spans="1:5">
      <c r="A18" s="26">
        <v>4</v>
      </c>
      <c r="B18" s="27" t="s">
        <v>470</v>
      </c>
      <c r="C18">
        <v>379</v>
      </c>
      <c r="D18" s="29">
        <f t="shared" ref="D18:D26" si="0">$C$8*C18</f>
        <v>378.6968</v>
      </c>
      <c r="E18">
        <v>379</v>
      </c>
    </row>
    <row r="19" spans="1:5">
      <c r="A19" s="18">
        <v>5</v>
      </c>
      <c r="B19" s="149" t="s">
        <v>471</v>
      </c>
      <c r="C19">
        <v>175</v>
      </c>
      <c r="D19" s="29">
        <f t="shared" si="0"/>
        <v>174.85999999999999</v>
      </c>
      <c r="E19">
        <v>175</v>
      </c>
    </row>
    <row r="20" spans="1:5">
      <c r="A20" s="26">
        <v>6</v>
      </c>
      <c r="B20" s="27" t="s">
        <v>472</v>
      </c>
      <c r="C20">
        <v>818</v>
      </c>
      <c r="D20" s="29">
        <f t="shared" si="0"/>
        <v>817.34559999999999</v>
      </c>
      <c r="E20">
        <v>818</v>
      </c>
    </row>
    <row r="21" spans="1:5">
      <c r="A21" s="21">
        <v>7</v>
      </c>
      <c r="B21" s="32" t="s">
        <v>473</v>
      </c>
      <c r="C21">
        <v>1085</v>
      </c>
      <c r="D21" s="29">
        <f t="shared" si="0"/>
        <v>1084.1320000000001</v>
      </c>
      <c r="E21">
        <v>1085</v>
      </c>
    </row>
    <row r="22" spans="1:5">
      <c r="A22" s="26">
        <v>8</v>
      </c>
      <c r="B22" s="33" t="s">
        <v>474</v>
      </c>
      <c r="C22">
        <v>1641</v>
      </c>
      <c r="D22" s="29">
        <f t="shared" si="0"/>
        <v>1639.6872000000001</v>
      </c>
      <c r="E22">
        <v>1641</v>
      </c>
    </row>
    <row r="23" spans="1:5">
      <c r="A23" s="26">
        <v>9</v>
      </c>
      <c r="B23" s="33" t="s">
        <v>475</v>
      </c>
      <c r="C23">
        <v>1889</v>
      </c>
      <c r="D23" s="29">
        <f t="shared" si="0"/>
        <v>1887.4887999999999</v>
      </c>
      <c r="E23">
        <v>1889</v>
      </c>
    </row>
    <row r="24" spans="1:5">
      <c r="A24" s="26">
        <v>10</v>
      </c>
      <c r="B24" s="33" t="s">
        <v>476</v>
      </c>
      <c r="C24">
        <v>166</v>
      </c>
      <c r="D24" s="29">
        <f t="shared" si="0"/>
        <v>165.8672</v>
      </c>
      <c r="E24">
        <v>166</v>
      </c>
    </row>
    <row r="25" spans="1:5">
      <c r="A25" s="23">
        <v>11</v>
      </c>
      <c r="B25" s="54" t="s">
        <v>477</v>
      </c>
      <c r="C25">
        <v>504</v>
      </c>
      <c r="D25" s="29">
        <f t="shared" si="0"/>
        <v>503.59679999999997</v>
      </c>
      <c r="E25">
        <v>504</v>
      </c>
    </row>
    <row r="26" spans="1:5">
      <c r="A26" s="182">
        <v>12</v>
      </c>
      <c r="B26" s="54" t="s">
        <v>478</v>
      </c>
      <c r="C26">
        <v>204</v>
      </c>
      <c r="D26" s="185">
        <f t="shared" si="0"/>
        <v>203.83679999999998</v>
      </c>
      <c r="E26">
        <v>204</v>
      </c>
    </row>
    <row r="27" spans="1:5">
      <c r="A27" s="184"/>
      <c r="B27" s="166" t="s">
        <v>479</v>
      </c>
      <c r="D27" s="167"/>
    </row>
    <row r="28" spans="1:5">
      <c r="A28" s="180" t="s">
        <v>480</v>
      </c>
      <c r="B28" s="54" t="s">
        <v>481</v>
      </c>
      <c r="C28">
        <v>85</v>
      </c>
      <c r="D28" s="186">
        <v>95</v>
      </c>
      <c r="E28">
        <v>85</v>
      </c>
    </row>
    <row r="29" spans="1:5">
      <c r="A29" s="181"/>
      <c r="B29" s="55" t="s">
        <v>482</v>
      </c>
      <c r="C29" t="s">
        <v>461</v>
      </c>
      <c r="D29" s="187"/>
      <c r="E29" t="s">
        <v>461</v>
      </c>
    </row>
    <row r="30" spans="1:5">
      <c r="A30" s="21">
        <v>13</v>
      </c>
      <c r="B30" s="21" t="s">
        <v>483</v>
      </c>
      <c r="C30">
        <v>427</v>
      </c>
      <c r="D30" s="22">
        <f>$C$8*C30</f>
        <v>426.65839999999997</v>
      </c>
      <c r="E30">
        <v>427</v>
      </c>
    </row>
    <row r="31" spans="1:5">
      <c r="A31" s="26">
        <v>14</v>
      </c>
      <c r="B31" s="33" t="s">
        <v>484</v>
      </c>
      <c r="C31">
        <v>1095</v>
      </c>
      <c r="D31" s="29">
        <f>$C$8*C31</f>
        <v>1094.124</v>
      </c>
      <c r="E31">
        <v>1095</v>
      </c>
    </row>
    <row r="32" spans="1:5">
      <c r="A32" s="18"/>
      <c r="B32" s="34"/>
      <c r="C32" s="17"/>
      <c r="D32" s="31"/>
    </row>
    <row r="33" spans="1:5" ht="18">
      <c r="A33" s="162" t="s">
        <v>485</v>
      </c>
      <c r="B33" s="163" t="s">
        <v>486</v>
      </c>
      <c r="C33" s="11"/>
      <c r="D33" s="20"/>
    </row>
    <row r="34" spans="1:5" ht="18">
      <c r="A34" s="162"/>
      <c r="B34" s="163"/>
      <c r="C34" s="14"/>
      <c r="D34" s="22"/>
    </row>
    <row r="35" spans="1:5">
      <c r="A35" s="23">
        <v>1</v>
      </c>
      <c r="B35" s="30" t="s">
        <v>487</v>
      </c>
      <c r="C35" s="17"/>
      <c r="D35" s="17"/>
    </row>
    <row r="36" spans="1:5">
      <c r="A36" s="26" t="s">
        <v>488</v>
      </c>
      <c r="B36" s="27" t="s">
        <v>489</v>
      </c>
      <c r="C36">
        <v>1259</v>
      </c>
      <c r="D36" s="29">
        <f t="shared" ref="D36:D43" si="1">$C$8*C36</f>
        <v>1257.9928</v>
      </c>
      <c r="E36">
        <v>1259</v>
      </c>
    </row>
    <row r="37" spans="1:5">
      <c r="A37" s="26" t="s">
        <v>488</v>
      </c>
      <c r="B37" s="27" t="s">
        <v>490</v>
      </c>
      <c r="C37">
        <v>1344</v>
      </c>
      <c r="D37" s="29">
        <f t="shared" si="1"/>
        <v>1342.9248</v>
      </c>
      <c r="E37">
        <v>1344</v>
      </c>
    </row>
    <row r="38" spans="1:5">
      <c r="A38" s="26" t="s">
        <v>488</v>
      </c>
      <c r="B38" s="33" t="s">
        <v>491</v>
      </c>
      <c r="C38">
        <v>1410</v>
      </c>
      <c r="D38" s="29">
        <f t="shared" si="1"/>
        <v>1408.8720000000001</v>
      </c>
      <c r="E38">
        <v>1410</v>
      </c>
    </row>
    <row r="39" spans="1:5">
      <c r="A39" s="26" t="s">
        <v>488</v>
      </c>
      <c r="B39" s="33" t="s">
        <v>492</v>
      </c>
      <c r="C39">
        <v>1499</v>
      </c>
      <c r="D39" s="29">
        <f t="shared" si="1"/>
        <v>1497.8008</v>
      </c>
      <c r="E39">
        <v>1499</v>
      </c>
    </row>
    <row r="40" spans="1:5">
      <c r="A40" s="26" t="s">
        <v>488</v>
      </c>
      <c r="B40" s="33" t="s">
        <v>493</v>
      </c>
      <c r="C40">
        <v>1546</v>
      </c>
      <c r="D40" s="29">
        <f t="shared" si="1"/>
        <v>1544.7631999999999</v>
      </c>
      <c r="E40">
        <v>1546</v>
      </c>
    </row>
    <row r="41" spans="1:5">
      <c r="A41" s="26" t="s">
        <v>488</v>
      </c>
      <c r="B41" s="33" t="s">
        <v>494</v>
      </c>
      <c r="C41">
        <v>1660</v>
      </c>
      <c r="D41" s="29">
        <f t="shared" si="1"/>
        <v>1658.672</v>
      </c>
      <c r="E41">
        <v>1660</v>
      </c>
    </row>
    <row r="42" spans="1:5">
      <c r="A42" s="26" t="s">
        <v>488</v>
      </c>
      <c r="B42" s="33" t="s">
        <v>495</v>
      </c>
      <c r="C42">
        <v>1751</v>
      </c>
      <c r="D42" s="29">
        <f>$C$8*C42</f>
        <v>1749.5991999999999</v>
      </c>
      <c r="E42">
        <v>1751</v>
      </c>
    </row>
    <row r="43" spans="1:5">
      <c r="A43" s="26" t="s">
        <v>488</v>
      </c>
      <c r="B43" s="33" t="s">
        <v>496</v>
      </c>
      <c r="C43">
        <v>1810</v>
      </c>
      <c r="D43" s="31">
        <f t="shared" si="1"/>
        <v>1808.5519999999999</v>
      </c>
      <c r="E43">
        <v>1810</v>
      </c>
    </row>
    <row r="44" spans="1:5">
      <c r="A44" s="26" t="s">
        <v>488</v>
      </c>
      <c r="B44" s="33" t="s">
        <v>497</v>
      </c>
      <c r="C44">
        <v>1887</v>
      </c>
      <c r="D44" s="29">
        <f>$C$8*C44</f>
        <v>1885.4903999999999</v>
      </c>
      <c r="E44">
        <v>1887</v>
      </c>
    </row>
    <row r="45" spans="1:5">
      <c r="A45" s="26" t="s">
        <v>488</v>
      </c>
      <c r="B45" s="33" t="s">
        <v>498</v>
      </c>
      <c r="C45">
        <v>1978</v>
      </c>
      <c r="D45" s="31">
        <f t="shared" ref="D45:D46" si="2">$C$8*C45</f>
        <v>1976.4176</v>
      </c>
      <c r="E45">
        <v>1978</v>
      </c>
    </row>
    <row r="46" spans="1:5">
      <c r="A46" s="26" t="s">
        <v>488</v>
      </c>
      <c r="B46" s="33" t="s">
        <v>499</v>
      </c>
      <c r="C46">
        <v>2050</v>
      </c>
      <c r="D46" s="31">
        <f t="shared" si="2"/>
        <v>2048.36</v>
      </c>
      <c r="E46">
        <v>2050</v>
      </c>
    </row>
    <row r="47" spans="1:5">
      <c r="A47" s="26" t="s">
        <v>488</v>
      </c>
      <c r="B47" s="33" t="s">
        <v>500</v>
      </c>
      <c r="C47">
        <v>2130</v>
      </c>
      <c r="D47" s="31">
        <f>$C$8*C47</f>
        <v>2128.2959999999998</v>
      </c>
      <c r="E47">
        <v>2130</v>
      </c>
    </row>
    <row r="48" spans="1:5">
      <c r="A48" s="26" t="s">
        <v>488</v>
      </c>
      <c r="B48" s="33" t="s">
        <v>501</v>
      </c>
      <c r="C48">
        <v>2203</v>
      </c>
      <c r="D48" s="31">
        <f t="shared" ref="D48:D51" si="3">$C$8*C48</f>
        <v>2201.2375999999999</v>
      </c>
      <c r="E48">
        <v>2203</v>
      </c>
    </row>
    <row r="49" spans="1:5">
      <c r="A49" s="23" t="s">
        <v>488</v>
      </c>
      <c r="B49" s="54" t="s">
        <v>502</v>
      </c>
      <c r="C49">
        <v>2347</v>
      </c>
      <c r="D49" s="31">
        <f t="shared" si="3"/>
        <v>2345.1223999999997</v>
      </c>
      <c r="E49">
        <v>2347</v>
      </c>
    </row>
    <row r="50" spans="1:5">
      <c r="A50" s="26">
        <v>2</v>
      </c>
      <c r="B50" s="56" t="s">
        <v>503</v>
      </c>
      <c r="C50">
        <v>1662</v>
      </c>
      <c r="D50" s="31">
        <f t="shared" si="3"/>
        <v>1660.6704</v>
      </c>
      <c r="E50">
        <v>1662</v>
      </c>
    </row>
    <row r="51" spans="1:5">
      <c r="A51" s="26">
        <v>3</v>
      </c>
      <c r="B51" s="27" t="s">
        <v>504</v>
      </c>
      <c r="C51">
        <v>2466</v>
      </c>
      <c r="D51" s="31">
        <f t="shared" si="3"/>
        <v>2464.0272</v>
      </c>
      <c r="E51">
        <v>2466</v>
      </c>
    </row>
    <row r="52" spans="1:5">
      <c r="A52" s="21">
        <v>4</v>
      </c>
      <c r="B52" s="32" t="s">
        <v>505</v>
      </c>
      <c r="C52">
        <v>391</v>
      </c>
      <c r="D52" s="14">
        <v>391</v>
      </c>
      <c r="E52">
        <v>391</v>
      </c>
    </row>
    <row r="53" spans="1:5">
      <c r="A53" s="172">
        <v>5</v>
      </c>
      <c r="B53" s="27" t="s">
        <v>506</v>
      </c>
      <c r="C53">
        <v>391</v>
      </c>
      <c r="D53" s="28">
        <v>391</v>
      </c>
      <c r="E53">
        <v>391</v>
      </c>
    </row>
    <row r="54" spans="1:5">
      <c r="A54" s="26">
        <v>6</v>
      </c>
      <c r="B54" s="27" t="s">
        <v>507</v>
      </c>
      <c r="C54">
        <v>166</v>
      </c>
      <c r="D54" s="29">
        <f>$C$8*C54</f>
        <v>165.8672</v>
      </c>
      <c r="E54">
        <v>166</v>
      </c>
    </row>
    <row r="55" spans="1:5">
      <c r="A55" s="21">
        <v>7</v>
      </c>
      <c r="B55" s="32" t="s">
        <v>508</v>
      </c>
      <c r="C55">
        <v>314</v>
      </c>
      <c r="D55" s="31">
        <f t="shared" ref="D55:D56" si="4">$C$8*C55</f>
        <v>313.74880000000002</v>
      </c>
      <c r="E55">
        <v>314</v>
      </c>
    </row>
    <row r="56" spans="1:5">
      <c r="A56" s="172">
        <v>8</v>
      </c>
      <c r="B56" s="27" t="s">
        <v>509</v>
      </c>
      <c r="C56">
        <v>166</v>
      </c>
      <c r="D56" s="31">
        <f t="shared" si="4"/>
        <v>165.8672</v>
      </c>
      <c r="E56">
        <v>166</v>
      </c>
    </row>
    <row r="57" spans="1:5">
      <c r="A57" s="173"/>
      <c r="B57" s="34"/>
      <c r="C57" s="62"/>
      <c r="D57" s="31"/>
    </row>
    <row r="58" spans="1:5" ht="18">
      <c r="A58" s="174"/>
      <c r="B58" s="163" t="s">
        <v>510</v>
      </c>
      <c r="C58" s="62"/>
      <c r="D58" s="20"/>
    </row>
    <row r="59" spans="1:5" ht="18">
      <c r="A59" s="175" t="s">
        <v>511</v>
      </c>
      <c r="B59" s="163"/>
      <c r="C59" s="62"/>
      <c r="D59" s="22"/>
    </row>
    <row r="60" spans="1:5">
      <c r="A60" s="26">
        <v>1</v>
      </c>
      <c r="B60" s="27" t="s">
        <v>512</v>
      </c>
      <c r="C60" s="28">
        <v>248</v>
      </c>
      <c r="D60" s="31">
        <f t="shared" ref="D60:D76" si="5">$C$8*C60</f>
        <v>247.80160000000001</v>
      </c>
      <c r="E60">
        <v>248</v>
      </c>
    </row>
    <row r="61" spans="1:5">
      <c r="A61" s="18">
        <v>2</v>
      </c>
      <c r="B61" s="34" t="s">
        <v>513</v>
      </c>
      <c r="C61" s="11">
        <v>356</v>
      </c>
      <c r="D61" s="31">
        <f t="shared" si="5"/>
        <v>355.71519999999998</v>
      </c>
      <c r="E61">
        <v>356</v>
      </c>
    </row>
    <row r="62" spans="1:5">
      <c r="A62" s="26">
        <v>3</v>
      </c>
      <c r="B62" s="27" t="s">
        <v>514</v>
      </c>
      <c r="C62" s="28">
        <v>428</v>
      </c>
      <c r="D62" s="31">
        <f t="shared" si="5"/>
        <v>427.6576</v>
      </c>
      <c r="E62">
        <v>428</v>
      </c>
    </row>
    <row r="63" spans="1:5">
      <c r="A63" s="173">
        <v>4</v>
      </c>
      <c r="B63" s="32" t="s">
        <v>515</v>
      </c>
      <c r="C63" s="17">
        <v>592</v>
      </c>
      <c r="D63" s="31">
        <f t="shared" si="5"/>
        <v>591.52639999999997</v>
      </c>
      <c r="E63">
        <v>592</v>
      </c>
    </row>
    <row r="64" spans="1:5">
      <c r="A64" s="26">
        <v>5</v>
      </c>
      <c r="B64" s="33" t="s">
        <v>516</v>
      </c>
      <c r="C64" s="28">
        <v>428</v>
      </c>
      <c r="D64" s="31">
        <f t="shared" si="5"/>
        <v>427.6576</v>
      </c>
      <c r="E64">
        <v>428</v>
      </c>
    </row>
    <row r="65" spans="1:5">
      <c r="A65" s="26">
        <v>6</v>
      </c>
      <c r="B65" s="33" t="s">
        <v>517</v>
      </c>
      <c r="C65" s="28">
        <v>500</v>
      </c>
      <c r="D65" s="31">
        <f t="shared" si="5"/>
        <v>499.59999999999997</v>
      </c>
      <c r="E65">
        <v>500</v>
      </c>
    </row>
    <row r="66" spans="1:5">
      <c r="A66" s="26">
        <v>7</v>
      </c>
      <c r="B66" s="33" t="s">
        <v>518</v>
      </c>
      <c r="C66" s="28">
        <v>535</v>
      </c>
      <c r="D66" s="31">
        <f t="shared" si="5"/>
        <v>534.572</v>
      </c>
      <c r="E66">
        <v>535</v>
      </c>
    </row>
    <row r="67" spans="1:5">
      <c r="A67" s="26">
        <v>8</v>
      </c>
      <c r="B67" s="33" t="s">
        <v>519</v>
      </c>
      <c r="C67" s="28">
        <v>582</v>
      </c>
      <c r="D67" s="31">
        <f t="shared" si="5"/>
        <v>581.53440000000001</v>
      </c>
      <c r="E67">
        <v>582</v>
      </c>
    </row>
    <row r="68" spans="1:5">
      <c r="A68" s="26">
        <v>9</v>
      </c>
      <c r="B68" s="27" t="s">
        <v>520</v>
      </c>
      <c r="C68" s="28">
        <v>501</v>
      </c>
      <c r="D68" s="31">
        <f t="shared" si="5"/>
        <v>500.5992</v>
      </c>
      <c r="E68">
        <v>501</v>
      </c>
    </row>
    <row r="69" spans="1:5">
      <c r="A69" s="21">
        <v>10</v>
      </c>
      <c r="B69" s="32" t="s">
        <v>521</v>
      </c>
      <c r="C69" s="14">
        <v>501</v>
      </c>
      <c r="D69" s="31">
        <f t="shared" si="5"/>
        <v>500.5992</v>
      </c>
      <c r="E69">
        <v>501</v>
      </c>
    </row>
    <row r="70" spans="1:5">
      <c r="A70" s="26">
        <v>11</v>
      </c>
      <c r="B70" s="27" t="s">
        <v>522</v>
      </c>
      <c r="C70" s="28">
        <v>198</v>
      </c>
      <c r="D70" s="31">
        <f t="shared" si="5"/>
        <v>197.8416</v>
      </c>
      <c r="E70">
        <v>198</v>
      </c>
    </row>
    <row r="71" spans="1:5">
      <c r="A71" s="21">
        <v>12</v>
      </c>
      <c r="B71" s="32" t="s">
        <v>523</v>
      </c>
      <c r="C71" s="14">
        <v>592</v>
      </c>
      <c r="D71" s="31">
        <f t="shared" si="5"/>
        <v>591.52639999999997</v>
      </c>
      <c r="E71">
        <v>592</v>
      </c>
    </row>
    <row r="72" spans="1:5">
      <c r="A72" s="26">
        <v>13</v>
      </c>
      <c r="B72" s="54" t="s">
        <v>524</v>
      </c>
      <c r="C72" s="17">
        <v>117</v>
      </c>
      <c r="D72" s="31">
        <f t="shared" si="5"/>
        <v>116.90639999999999</v>
      </c>
      <c r="E72">
        <v>117</v>
      </c>
    </row>
    <row r="73" spans="1:5">
      <c r="A73" s="180">
        <v>14</v>
      </c>
      <c r="B73" s="54" t="s">
        <v>525</v>
      </c>
      <c r="C73" s="182">
        <v>391</v>
      </c>
      <c r="D73" s="31">
        <f t="shared" si="5"/>
        <v>390.68720000000002</v>
      </c>
    </row>
    <row r="74" spans="1:5">
      <c r="A74" s="181"/>
      <c r="B74" s="55" t="s">
        <v>526</v>
      </c>
      <c r="C74" s="183"/>
      <c r="D74" s="31">
        <f t="shared" si="5"/>
        <v>0</v>
      </c>
      <c r="E74">
        <v>391</v>
      </c>
    </row>
    <row r="75" spans="1:5">
      <c r="A75" s="26">
        <v>15</v>
      </c>
      <c r="B75" s="33" t="s">
        <v>527</v>
      </c>
      <c r="C75" s="28">
        <v>198</v>
      </c>
      <c r="D75" s="31">
        <f t="shared" si="5"/>
        <v>197.8416</v>
      </c>
      <c r="E75">
        <v>198</v>
      </c>
    </row>
    <row r="76" spans="1:5">
      <c r="A76" s="26">
        <v>16</v>
      </c>
      <c r="B76" s="33" t="s">
        <v>528</v>
      </c>
      <c r="C76" s="28">
        <v>150</v>
      </c>
      <c r="D76" s="29">
        <f t="shared" si="5"/>
        <v>149.88</v>
      </c>
      <c r="E76">
        <v>150</v>
      </c>
    </row>
    <row r="77" spans="1:5">
      <c r="A77" s="2"/>
      <c r="B77" s="2"/>
      <c r="C77" s="4"/>
      <c r="D77" s="4"/>
    </row>
    <row r="78" spans="1:5">
      <c r="A78" s="2"/>
      <c r="B78" s="19" t="s">
        <v>529</v>
      </c>
      <c r="C78" s="4"/>
      <c r="D78" s="4"/>
    </row>
    <row r="79" spans="1:5">
      <c r="A79" s="2"/>
      <c r="B79" s="4" t="s">
        <v>530</v>
      </c>
      <c r="C79" s="4"/>
      <c r="D79" s="4"/>
    </row>
  </sheetData>
  <mergeCells count="8">
    <mergeCell ref="A73:A74"/>
    <mergeCell ref="C73:C74"/>
    <mergeCell ref="A4:D4"/>
    <mergeCell ref="A5:D5"/>
    <mergeCell ref="A6:D6"/>
    <mergeCell ref="A7:D7"/>
    <mergeCell ref="A26:A27"/>
    <mergeCell ref="A28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E25" sqref="E25"/>
    </sheetView>
  </sheetViews>
  <sheetFormatPr defaultRowHeight="15"/>
  <cols>
    <col min="1" max="1" width="4.5703125" customWidth="1"/>
    <col min="2" max="2" width="71.28515625" customWidth="1"/>
    <col min="3" max="3" width="0.42578125" hidden="1" customWidth="1"/>
    <col min="4" max="4" width="13.140625" customWidth="1"/>
    <col min="5" max="5" width="9.140625" style="151"/>
  </cols>
  <sheetData>
    <row r="1" spans="1:5">
      <c r="A1" s="2"/>
      <c r="B1" s="150" t="s">
        <v>452</v>
      </c>
      <c r="C1" t="s">
        <v>260</v>
      </c>
    </row>
    <row r="2" spans="1:5">
      <c r="A2" s="2"/>
      <c r="B2" s="152" t="s">
        <v>453</v>
      </c>
      <c r="C2" t="s">
        <v>454</v>
      </c>
    </row>
    <row r="3" spans="1:5">
      <c r="A3" s="2"/>
      <c r="B3" s="59"/>
      <c r="C3" s="153" t="s">
        <v>455</v>
      </c>
    </row>
    <row r="4" spans="1:5" ht="15.75">
      <c r="A4" s="176" t="s">
        <v>223</v>
      </c>
      <c r="B4" s="176"/>
      <c r="C4" s="176"/>
      <c r="D4" s="176"/>
    </row>
    <row r="5" spans="1:5" ht="15.75">
      <c r="A5" s="176" t="s">
        <v>456</v>
      </c>
      <c r="B5" s="176"/>
      <c r="C5" s="176"/>
      <c r="D5" s="176"/>
    </row>
    <row r="6" spans="1:5" ht="15.75">
      <c r="A6" s="176" t="s">
        <v>457</v>
      </c>
      <c r="B6" s="176"/>
      <c r="C6" s="176"/>
      <c r="D6" s="176"/>
    </row>
    <row r="7" spans="1:5" ht="15.75">
      <c r="A7" s="176" t="s">
        <v>458</v>
      </c>
      <c r="B7" s="176"/>
      <c r="C7" s="176"/>
      <c r="D7" s="176"/>
    </row>
    <row r="8" spans="1:5">
      <c r="A8" s="2"/>
      <c r="B8" s="2"/>
      <c r="C8" s="154">
        <v>0.99919999999999998</v>
      </c>
      <c r="D8" s="4"/>
    </row>
    <row r="9" spans="1:5">
      <c r="A9" s="155" t="s">
        <v>459</v>
      </c>
      <c r="B9" s="8" t="s">
        <v>460</v>
      </c>
      <c r="C9" s="156" t="s">
        <v>3</v>
      </c>
      <c r="D9" s="9" t="s">
        <v>3</v>
      </c>
      <c r="E9" s="157" t="s">
        <v>1</v>
      </c>
    </row>
    <row r="10" spans="1:5">
      <c r="A10" s="12" t="s">
        <v>461</v>
      </c>
      <c r="B10" s="11"/>
      <c r="C10" s="158" t="s">
        <v>4</v>
      </c>
      <c r="D10" s="12" t="s">
        <v>4</v>
      </c>
      <c r="E10" s="159" t="s">
        <v>462</v>
      </c>
    </row>
    <row r="11" spans="1:5">
      <c r="A11" s="11"/>
      <c r="B11" s="11"/>
      <c r="C11" s="36" t="s">
        <v>463</v>
      </c>
      <c r="D11" s="16" t="s">
        <v>463</v>
      </c>
      <c r="E11" s="159"/>
    </row>
    <row r="12" spans="1:5">
      <c r="A12" s="14"/>
      <c r="B12" s="160" t="s">
        <v>464</v>
      </c>
      <c r="C12" s="15"/>
      <c r="D12" s="16">
        <v>833.35</v>
      </c>
      <c r="E12" s="161"/>
    </row>
    <row r="13" spans="1:5" ht="18">
      <c r="A13" s="162" t="s">
        <v>465</v>
      </c>
      <c r="B13" s="163" t="s">
        <v>466</v>
      </c>
      <c r="C13" s="11"/>
      <c r="D13" s="11"/>
      <c r="E13" s="164"/>
    </row>
    <row r="14" spans="1:5" ht="18">
      <c r="A14" s="162"/>
      <c r="B14" s="163"/>
      <c r="C14" s="11"/>
      <c r="D14" s="11"/>
      <c r="E14" s="164"/>
    </row>
    <row r="15" spans="1:5">
      <c r="A15" s="26">
        <v>1</v>
      </c>
      <c r="B15" s="56" t="s">
        <v>467</v>
      </c>
      <c r="C15">
        <v>833.35</v>
      </c>
      <c r="D15" s="165">
        <f>D12</f>
        <v>833.35</v>
      </c>
      <c r="E15" s="161">
        <v>1</v>
      </c>
    </row>
    <row r="16" spans="1:5">
      <c r="A16" s="21">
        <v>2</v>
      </c>
      <c r="B16" s="25" t="s">
        <v>468</v>
      </c>
      <c r="C16">
        <v>774</v>
      </c>
      <c r="D16" s="29">
        <f>$D$12*E16</f>
        <v>750.01499999999999</v>
      </c>
      <c r="E16" s="161">
        <v>0.9</v>
      </c>
    </row>
    <row r="17" spans="1:5">
      <c r="A17" s="18">
        <v>3</v>
      </c>
      <c r="B17" s="149" t="s">
        <v>469</v>
      </c>
      <c r="C17">
        <v>1085</v>
      </c>
      <c r="D17" s="29">
        <f t="shared" ref="D17:D26" si="0">$D$12*E17</f>
        <v>1083.355</v>
      </c>
      <c r="E17" s="161">
        <v>1.3</v>
      </c>
    </row>
    <row r="18" spans="1:5">
      <c r="A18" s="26">
        <v>4</v>
      </c>
      <c r="B18" s="27" t="s">
        <v>470</v>
      </c>
      <c r="C18">
        <v>379</v>
      </c>
      <c r="D18" s="29">
        <f t="shared" si="0"/>
        <v>333.34000000000003</v>
      </c>
      <c r="E18" s="161">
        <v>0.4</v>
      </c>
    </row>
    <row r="19" spans="1:5">
      <c r="A19" s="18">
        <v>5</v>
      </c>
      <c r="B19" s="149" t="s">
        <v>471</v>
      </c>
      <c r="C19">
        <v>175</v>
      </c>
      <c r="D19" s="29">
        <f t="shared" si="0"/>
        <v>166.67000000000002</v>
      </c>
      <c r="E19" s="161">
        <v>0.2</v>
      </c>
    </row>
    <row r="20" spans="1:5">
      <c r="A20" s="26">
        <v>6</v>
      </c>
      <c r="B20" s="27" t="s">
        <v>472</v>
      </c>
      <c r="C20">
        <v>818</v>
      </c>
      <c r="D20" s="29">
        <f t="shared" si="0"/>
        <v>750.01499999999999</v>
      </c>
      <c r="E20" s="161">
        <v>0.9</v>
      </c>
    </row>
    <row r="21" spans="1:5">
      <c r="A21" s="21">
        <v>7</v>
      </c>
      <c r="B21" s="32" t="s">
        <v>473</v>
      </c>
      <c r="C21">
        <v>1085</v>
      </c>
      <c r="D21" s="29">
        <f t="shared" si="0"/>
        <v>1083.355</v>
      </c>
      <c r="E21" s="161">
        <v>1.3</v>
      </c>
    </row>
    <row r="22" spans="1:5">
      <c r="A22" s="26">
        <v>8</v>
      </c>
      <c r="B22" s="33" t="s">
        <v>474</v>
      </c>
      <c r="C22">
        <v>1641</v>
      </c>
      <c r="D22" s="29">
        <f t="shared" si="0"/>
        <v>1666.7</v>
      </c>
      <c r="E22" s="161">
        <v>2</v>
      </c>
    </row>
    <row r="23" spans="1:5">
      <c r="A23" s="26">
        <v>9</v>
      </c>
      <c r="B23" s="33" t="s">
        <v>475</v>
      </c>
      <c r="C23">
        <v>1889</v>
      </c>
      <c r="D23" s="29">
        <f t="shared" si="0"/>
        <v>1916.7049999999999</v>
      </c>
      <c r="E23" s="161">
        <v>2.2999999999999998</v>
      </c>
    </row>
    <row r="24" spans="1:5">
      <c r="A24" s="26">
        <v>10</v>
      </c>
      <c r="B24" s="33" t="s">
        <v>476</v>
      </c>
      <c r="C24">
        <v>166</v>
      </c>
      <c r="D24" s="29">
        <f t="shared" si="0"/>
        <v>166.67000000000002</v>
      </c>
      <c r="E24" s="161">
        <v>0.2</v>
      </c>
    </row>
    <row r="25" spans="1:5">
      <c r="A25" s="23">
        <v>11</v>
      </c>
      <c r="B25" s="54" t="s">
        <v>477</v>
      </c>
      <c r="C25">
        <v>504</v>
      </c>
      <c r="D25" s="29">
        <f t="shared" si="0"/>
        <v>500.01</v>
      </c>
      <c r="E25" s="161">
        <v>0.6</v>
      </c>
    </row>
    <row r="26" spans="1:5">
      <c r="A26" s="182">
        <v>12</v>
      </c>
      <c r="B26" s="54" t="s">
        <v>478</v>
      </c>
      <c r="C26">
        <v>204</v>
      </c>
      <c r="D26" s="29">
        <f t="shared" si="0"/>
        <v>166.67000000000002</v>
      </c>
      <c r="E26" s="161">
        <v>0.2</v>
      </c>
    </row>
    <row r="27" spans="1:5">
      <c r="A27" s="184"/>
      <c r="B27" s="166" t="s">
        <v>479</v>
      </c>
      <c r="D27" s="167"/>
      <c r="E27" s="161"/>
    </row>
    <row r="28" spans="1:5">
      <c r="A28" s="180" t="s">
        <v>480</v>
      </c>
      <c r="B28" s="54" t="s">
        <v>481</v>
      </c>
      <c r="C28">
        <v>85</v>
      </c>
      <c r="D28" s="168">
        <v>95</v>
      </c>
      <c r="E28" s="169"/>
    </row>
    <row r="29" spans="1:5">
      <c r="A29" s="181"/>
      <c r="B29" s="55" t="s">
        <v>482</v>
      </c>
      <c r="C29" t="s">
        <v>461</v>
      </c>
      <c r="D29" s="170"/>
      <c r="E29" s="171" t="s">
        <v>461</v>
      </c>
    </row>
    <row r="30" spans="1:5">
      <c r="A30" s="21">
        <v>13</v>
      </c>
      <c r="B30" s="21" t="s">
        <v>483</v>
      </c>
      <c r="C30">
        <v>427</v>
      </c>
      <c r="D30" s="29">
        <f t="shared" ref="D30:D31" si="1">$D$12*E30</f>
        <v>416.67500000000001</v>
      </c>
      <c r="E30" s="161">
        <v>0.5</v>
      </c>
    </row>
    <row r="31" spans="1:5">
      <c r="A31" s="26">
        <v>14</v>
      </c>
      <c r="B31" s="33" t="s">
        <v>484</v>
      </c>
      <c r="C31">
        <v>1095</v>
      </c>
      <c r="D31" s="29">
        <f t="shared" si="1"/>
        <v>1083.355</v>
      </c>
      <c r="E31" s="161">
        <v>1.3</v>
      </c>
    </row>
    <row r="32" spans="1:5">
      <c r="A32" s="18"/>
      <c r="B32" s="34"/>
      <c r="C32" s="17"/>
      <c r="D32" s="31"/>
      <c r="E32" s="164"/>
    </row>
    <row r="33" spans="1:5" ht="18">
      <c r="A33" s="162" t="s">
        <v>485</v>
      </c>
      <c r="B33" s="163" t="s">
        <v>486</v>
      </c>
      <c r="C33" s="11"/>
      <c r="D33" s="20"/>
      <c r="E33" s="164"/>
    </row>
    <row r="34" spans="1:5" ht="18">
      <c r="A34" s="162"/>
      <c r="B34" s="163"/>
      <c r="C34" s="14"/>
      <c r="D34" s="22"/>
      <c r="E34" s="164"/>
    </row>
    <row r="35" spans="1:5">
      <c r="A35" s="23">
        <v>1</v>
      </c>
      <c r="B35" s="30" t="s">
        <v>487</v>
      </c>
      <c r="C35" s="17"/>
      <c r="D35" s="17"/>
      <c r="E35" s="161"/>
    </row>
    <row r="36" spans="1:5">
      <c r="A36" s="26" t="s">
        <v>488</v>
      </c>
      <c r="B36" s="27" t="s">
        <v>489</v>
      </c>
      <c r="C36">
        <v>1259</v>
      </c>
      <c r="D36" s="29">
        <f>$D$12*E36</f>
        <v>1250.0250000000001</v>
      </c>
      <c r="E36" s="161">
        <v>1.5</v>
      </c>
    </row>
    <row r="37" spans="1:5">
      <c r="A37" s="26" t="s">
        <v>488</v>
      </c>
      <c r="B37" s="27" t="s">
        <v>490</v>
      </c>
      <c r="C37">
        <v>1344</v>
      </c>
      <c r="D37" s="29">
        <f t="shared" ref="D37:D41" si="2">$D$12*E37</f>
        <v>1333.3600000000001</v>
      </c>
      <c r="E37" s="161">
        <v>1.6</v>
      </c>
    </row>
    <row r="38" spans="1:5">
      <c r="A38" s="26" t="s">
        <v>488</v>
      </c>
      <c r="B38" s="33" t="s">
        <v>491</v>
      </c>
      <c r="C38">
        <v>1410</v>
      </c>
      <c r="D38" s="29">
        <f t="shared" si="2"/>
        <v>1416.6949999999999</v>
      </c>
      <c r="E38" s="161">
        <v>1.7</v>
      </c>
    </row>
    <row r="39" spans="1:5">
      <c r="A39" s="26" t="s">
        <v>488</v>
      </c>
      <c r="B39" s="33" t="s">
        <v>492</v>
      </c>
      <c r="C39">
        <v>1499</v>
      </c>
      <c r="D39" s="29">
        <f t="shared" si="2"/>
        <v>1500.03</v>
      </c>
      <c r="E39" s="161">
        <v>1.8</v>
      </c>
    </row>
    <row r="40" spans="1:5">
      <c r="A40" s="26" t="s">
        <v>488</v>
      </c>
      <c r="B40" s="33" t="s">
        <v>493</v>
      </c>
      <c r="C40">
        <v>1546</v>
      </c>
      <c r="D40" s="29">
        <f t="shared" si="2"/>
        <v>1583.365</v>
      </c>
      <c r="E40" s="161">
        <v>1.9</v>
      </c>
    </row>
    <row r="41" spans="1:5">
      <c r="A41" s="26" t="s">
        <v>488</v>
      </c>
      <c r="B41" s="33" t="s">
        <v>494</v>
      </c>
      <c r="C41">
        <v>1660</v>
      </c>
      <c r="D41" s="29">
        <f t="shared" si="2"/>
        <v>1666.7</v>
      </c>
      <c r="E41" s="161">
        <v>2</v>
      </c>
    </row>
    <row r="42" spans="1:5">
      <c r="A42" s="26" t="s">
        <v>488</v>
      </c>
      <c r="B42" s="33" t="s">
        <v>495</v>
      </c>
      <c r="C42">
        <v>1751</v>
      </c>
      <c r="D42" s="29">
        <f>$D$12*E42</f>
        <v>1750.0350000000001</v>
      </c>
      <c r="E42" s="161">
        <v>2.1</v>
      </c>
    </row>
    <row r="43" spans="1:5">
      <c r="A43" s="26" t="s">
        <v>488</v>
      </c>
      <c r="B43" s="33" t="s">
        <v>496</v>
      </c>
      <c r="C43">
        <v>1810</v>
      </c>
      <c r="D43" s="29">
        <f>$D$12*E43</f>
        <v>1833.3700000000001</v>
      </c>
      <c r="E43" s="161">
        <v>2.2000000000000002</v>
      </c>
    </row>
    <row r="44" spans="1:5">
      <c r="A44" s="26" t="s">
        <v>488</v>
      </c>
      <c r="B44" s="33" t="s">
        <v>497</v>
      </c>
      <c r="C44">
        <v>1887</v>
      </c>
      <c r="D44" s="29">
        <f>$D$12*E44</f>
        <v>1916.7049999999999</v>
      </c>
      <c r="E44" s="161">
        <v>2.2999999999999998</v>
      </c>
    </row>
    <row r="45" spans="1:5">
      <c r="A45" s="26" t="s">
        <v>488</v>
      </c>
      <c r="B45" s="33" t="s">
        <v>498</v>
      </c>
      <c r="C45">
        <v>1978</v>
      </c>
      <c r="D45" s="29">
        <f t="shared" ref="D45:D56" si="3">$D$12*E45</f>
        <v>2000.04</v>
      </c>
      <c r="E45" s="161">
        <v>2.4</v>
      </c>
    </row>
    <row r="46" spans="1:5">
      <c r="A46" s="26" t="s">
        <v>488</v>
      </c>
      <c r="B46" s="33" t="s">
        <v>499</v>
      </c>
      <c r="C46">
        <v>2050</v>
      </c>
      <c r="D46" s="29">
        <f t="shared" si="3"/>
        <v>2083.375</v>
      </c>
      <c r="E46" s="161">
        <v>2.5</v>
      </c>
    </row>
    <row r="47" spans="1:5">
      <c r="A47" s="26" t="s">
        <v>488</v>
      </c>
      <c r="B47" s="33" t="s">
        <v>500</v>
      </c>
      <c r="C47">
        <v>2130</v>
      </c>
      <c r="D47" s="29">
        <f t="shared" si="3"/>
        <v>2166.71</v>
      </c>
      <c r="E47" s="161">
        <v>2.6</v>
      </c>
    </row>
    <row r="48" spans="1:5">
      <c r="A48" s="26" t="s">
        <v>488</v>
      </c>
      <c r="B48" s="33" t="s">
        <v>501</v>
      </c>
      <c r="C48">
        <v>2203</v>
      </c>
      <c r="D48" s="29">
        <f t="shared" si="3"/>
        <v>2250.0450000000001</v>
      </c>
      <c r="E48" s="161">
        <v>2.7</v>
      </c>
    </row>
    <row r="49" spans="1:5">
      <c r="A49" s="23" t="s">
        <v>488</v>
      </c>
      <c r="B49" s="54" t="s">
        <v>502</v>
      </c>
      <c r="C49">
        <v>2347</v>
      </c>
      <c r="D49" s="29">
        <f t="shared" si="3"/>
        <v>2333.38</v>
      </c>
      <c r="E49" s="161">
        <v>2.8</v>
      </c>
    </row>
    <row r="50" spans="1:5">
      <c r="A50" s="26">
        <v>2</v>
      </c>
      <c r="B50" s="56" t="s">
        <v>503</v>
      </c>
      <c r="C50">
        <v>1662</v>
      </c>
      <c r="D50" s="29">
        <f t="shared" si="3"/>
        <v>1666.7</v>
      </c>
      <c r="E50" s="161">
        <v>2</v>
      </c>
    </row>
    <row r="51" spans="1:5">
      <c r="A51" s="26">
        <v>3</v>
      </c>
      <c r="B51" s="27" t="s">
        <v>504</v>
      </c>
      <c r="C51">
        <v>2466</v>
      </c>
      <c r="D51" s="29">
        <f t="shared" si="3"/>
        <v>2500.0500000000002</v>
      </c>
      <c r="E51" s="161">
        <v>3</v>
      </c>
    </row>
    <row r="52" spans="1:5">
      <c r="A52" s="21">
        <v>4</v>
      </c>
      <c r="B52" s="32" t="s">
        <v>505</v>
      </c>
      <c r="C52">
        <v>391</v>
      </c>
      <c r="D52" s="29">
        <f t="shared" si="3"/>
        <v>416.67500000000001</v>
      </c>
      <c r="E52" s="161">
        <v>0.5</v>
      </c>
    </row>
    <row r="53" spans="1:5">
      <c r="A53" s="172">
        <v>5</v>
      </c>
      <c r="B53" s="27" t="s">
        <v>506</v>
      </c>
      <c r="C53">
        <v>391</v>
      </c>
      <c r="D53" s="29">
        <f t="shared" si="3"/>
        <v>416.67500000000001</v>
      </c>
      <c r="E53" s="161">
        <v>0.5</v>
      </c>
    </row>
    <row r="54" spans="1:5">
      <c r="A54" s="26">
        <v>6</v>
      </c>
      <c r="B54" s="27" t="s">
        <v>507</v>
      </c>
      <c r="C54">
        <v>166</v>
      </c>
      <c r="D54" s="29">
        <f t="shared" si="3"/>
        <v>166.67000000000002</v>
      </c>
      <c r="E54" s="161">
        <v>0.2</v>
      </c>
    </row>
    <row r="55" spans="1:5">
      <c r="A55" s="21">
        <v>7</v>
      </c>
      <c r="B55" s="32" t="s">
        <v>508</v>
      </c>
      <c r="C55">
        <v>314</v>
      </c>
      <c r="D55" s="29">
        <f t="shared" si="3"/>
        <v>333.34000000000003</v>
      </c>
      <c r="E55" s="161">
        <v>0.4</v>
      </c>
    </row>
    <row r="56" spans="1:5">
      <c r="A56" s="172">
        <v>8</v>
      </c>
      <c r="B56" s="27" t="s">
        <v>509</v>
      </c>
      <c r="C56">
        <v>166</v>
      </c>
      <c r="D56" s="29">
        <f t="shared" si="3"/>
        <v>166.67000000000002</v>
      </c>
      <c r="E56" s="161">
        <v>0.2</v>
      </c>
    </row>
    <row r="57" spans="1:5">
      <c r="A57" s="173"/>
      <c r="B57" s="34"/>
      <c r="C57" s="62"/>
      <c r="D57" s="31"/>
      <c r="E57" s="164"/>
    </row>
    <row r="58" spans="1:5" ht="18">
      <c r="A58" s="174"/>
      <c r="B58" s="163" t="s">
        <v>510</v>
      </c>
      <c r="C58" s="62"/>
      <c r="D58" s="20"/>
      <c r="E58" s="164"/>
    </row>
    <row r="59" spans="1:5" ht="18">
      <c r="A59" s="175" t="s">
        <v>511</v>
      </c>
      <c r="B59" s="163"/>
      <c r="C59" s="62"/>
      <c r="D59" s="22"/>
      <c r="E59" s="164"/>
    </row>
    <row r="60" spans="1:5">
      <c r="A60" s="26">
        <v>1</v>
      </c>
      <c r="B60" s="27" t="s">
        <v>512</v>
      </c>
      <c r="C60" s="28">
        <v>248</v>
      </c>
      <c r="D60" s="29">
        <f t="shared" ref="D60:D76" si="4">$D$12*E60</f>
        <v>250.005</v>
      </c>
      <c r="E60" s="161">
        <v>0.3</v>
      </c>
    </row>
    <row r="61" spans="1:5">
      <c r="A61" s="18">
        <v>2</v>
      </c>
      <c r="B61" s="34" t="s">
        <v>513</v>
      </c>
      <c r="C61" s="11">
        <v>356</v>
      </c>
      <c r="D61" s="29">
        <f t="shared" si="4"/>
        <v>333.34000000000003</v>
      </c>
      <c r="E61" s="161">
        <v>0.4</v>
      </c>
    </row>
    <row r="62" spans="1:5">
      <c r="A62" s="26">
        <v>3</v>
      </c>
      <c r="B62" s="27" t="s">
        <v>514</v>
      </c>
      <c r="C62" s="28">
        <v>428</v>
      </c>
      <c r="D62" s="29">
        <f t="shared" si="4"/>
        <v>416.67500000000001</v>
      </c>
      <c r="E62" s="161">
        <v>0.5</v>
      </c>
    </row>
    <row r="63" spans="1:5">
      <c r="A63" s="173">
        <v>4</v>
      </c>
      <c r="B63" s="32" t="s">
        <v>515</v>
      </c>
      <c r="C63" s="17">
        <v>592</v>
      </c>
      <c r="D63" s="29">
        <f t="shared" si="4"/>
        <v>583.34500000000003</v>
      </c>
      <c r="E63" s="161">
        <v>0.7</v>
      </c>
    </row>
    <row r="64" spans="1:5">
      <c r="A64" s="26">
        <v>5</v>
      </c>
      <c r="B64" s="33" t="s">
        <v>516</v>
      </c>
      <c r="C64" s="28">
        <v>428</v>
      </c>
      <c r="D64" s="29">
        <f t="shared" si="4"/>
        <v>416.67500000000001</v>
      </c>
      <c r="E64" s="161">
        <v>0.5</v>
      </c>
    </row>
    <row r="65" spans="1:5">
      <c r="A65" s="26">
        <v>6</v>
      </c>
      <c r="B65" s="33" t="s">
        <v>517</v>
      </c>
      <c r="C65" s="28">
        <v>500</v>
      </c>
      <c r="D65" s="29">
        <f t="shared" si="4"/>
        <v>500.01</v>
      </c>
      <c r="E65" s="161">
        <v>0.6</v>
      </c>
    </row>
    <row r="66" spans="1:5">
      <c r="A66" s="26">
        <v>7</v>
      </c>
      <c r="B66" s="33" t="s">
        <v>518</v>
      </c>
      <c r="C66" s="28">
        <v>535</v>
      </c>
      <c r="D66" s="29">
        <f t="shared" si="4"/>
        <v>500.01</v>
      </c>
      <c r="E66" s="161">
        <v>0.6</v>
      </c>
    </row>
    <row r="67" spans="1:5">
      <c r="A67" s="26">
        <v>8</v>
      </c>
      <c r="B67" s="33" t="s">
        <v>519</v>
      </c>
      <c r="C67" s="28">
        <v>582</v>
      </c>
      <c r="D67" s="29">
        <f t="shared" si="4"/>
        <v>583.34500000000003</v>
      </c>
      <c r="E67" s="161">
        <v>0.7</v>
      </c>
    </row>
    <row r="68" spans="1:5">
      <c r="A68" s="26">
        <v>9</v>
      </c>
      <c r="B68" s="27" t="s">
        <v>520</v>
      </c>
      <c r="C68" s="28">
        <v>501</v>
      </c>
      <c r="D68" s="29">
        <f t="shared" si="4"/>
        <v>500.01</v>
      </c>
      <c r="E68" s="161">
        <v>0.6</v>
      </c>
    </row>
    <row r="69" spans="1:5">
      <c r="A69" s="21">
        <v>10</v>
      </c>
      <c r="B69" s="32" t="s">
        <v>521</v>
      </c>
      <c r="C69" s="14">
        <v>501</v>
      </c>
      <c r="D69" s="29">
        <f t="shared" si="4"/>
        <v>500.01</v>
      </c>
      <c r="E69" s="161">
        <v>0.6</v>
      </c>
    </row>
    <row r="70" spans="1:5">
      <c r="A70" s="26">
        <v>11</v>
      </c>
      <c r="B70" s="27" t="s">
        <v>522</v>
      </c>
      <c r="C70" s="28">
        <v>198</v>
      </c>
      <c r="D70" s="29">
        <f t="shared" si="4"/>
        <v>166.67000000000002</v>
      </c>
      <c r="E70" s="161">
        <v>0.2</v>
      </c>
    </row>
    <row r="71" spans="1:5">
      <c r="A71" s="21">
        <v>12</v>
      </c>
      <c r="B71" s="32" t="s">
        <v>523</v>
      </c>
      <c r="C71" s="14">
        <v>592</v>
      </c>
      <c r="D71" s="29">
        <f t="shared" si="4"/>
        <v>583.34500000000003</v>
      </c>
      <c r="E71" s="161">
        <v>0.7</v>
      </c>
    </row>
    <row r="72" spans="1:5">
      <c r="A72" s="26">
        <v>13</v>
      </c>
      <c r="B72" s="54" t="s">
        <v>524</v>
      </c>
      <c r="C72" s="17">
        <v>117</v>
      </c>
      <c r="D72" s="29">
        <f t="shared" si="4"/>
        <v>166.67000000000002</v>
      </c>
      <c r="E72" s="161">
        <v>0.2</v>
      </c>
    </row>
    <row r="73" spans="1:5">
      <c r="A73" s="180">
        <v>14</v>
      </c>
      <c r="B73" s="54" t="s">
        <v>525</v>
      </c>
      <c r="C73" s="182">
        <v>391</v>
      </c>
      <c r="D73" s="29">
        <f t="shared" si="4"/>
        <v>416.67500000000001</v>
      </c>
      <c r="E73" s="161">
        <v>0.5</v>
      </c>
    </row>
    <row r="74" spans="1:5">
      <c r="A74" s="181"/>
      <c r="B74" s="55" t="s">
        <v>526</v>
      </c>
      <c r="C74" s="183"/>
      <c r="D74" s="29"/>
      <c r="E74" s="161"/>
    </row>
    <row r="75" spans="1:5">
      <c r="A75" s="26">
        <v>15</v>
      </c>
      <c r="B75" s="33" t="s">
        <v>527</v>
      </c>
      <c r="C75" s="28">
        <v>198</v>
      </c>
      <c r="D75" s="29">
        <f>$D$12*E75</f>
        <v>166.67000000000002</v>
      </c>
      <c r="E75" s="161">
        <v>0.2</v>
      </c>
    </row>
    <row r="76" spans="1:5">
      <c r="A76" s="26">
        <v>16</v>
      </c>
      <c r="B76" s="33" t="s">
        <v>528</v>
      </c>
      <c r="C76" s="28">
        <v>150</v>
      </c>
      <c r="D76" s="29">
        <f t="shared" si="4"/>
        <v>166.67000000000002</v>
      </c>
      <c r="E76" s="161">
        <v>0.2</v>
      </c>
    </row>
    <row r="77" spans="1:5">
      <c r="A77" s="2"/>
      <c r="B77" s="2"/>
      <c r="C77" s="4"/>
      <c r="D77" s="4"/>
    </row>
    <row r="78" spans="1:5">
      <c r="A78" s="2"/>
      <c r="B78" s="19" t="s">
        <v>529</v>
      </c>
      <c r="C78" s="4"/>
      <c r="D78" s="4"/>
    </row>
    <row r="79" spans="1:5">
      <c r="A79" s="2"/>
      <c r="B79" s="4" t="s">
        <v>530</v>
      </c>
      <c r="C79" s="4"/>
      <c r="D79" s="4"/>
    </row>
  </sheetData>
  <mergeCells count="8">
    <mergeCell ref="A73:A74"/>
    <mergeCell ref="C73:C74"/>
    <mergeCell ref="A4:D4"/>
    <mergeCell ref="A5:D5"/>
    <mergeCell ref="A6:D6"/>
    <mergeCell ref="A7:D7"/>
    <mergeCell ref="A26:A27"/>
    <mergeCell ref="A28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приложение1</vt:lpstr>
      <vt:lpstr>приложение2</vt:lpstr>
      <vt:lpstr>ЗПК с 1 июля</vt:lpstr>
      <vt:lpstr>ЗПК с 1 ноября</vt:lpstr>
    </vt:vector>
  </TitlesOfParts>
  <Company>CRB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Eco1</dc:creator>
  <cp:lastModifiedBy>User</cp:lastModifiedBy>
  <cp:lastPrinted>2015-05-03T12:00:33Z</cp:lastPrinted>
  <dcterms:created xsi:type="dcterms:W3CDTF">2013-02-19T10:01:44Z</dcterms:created>
  <dcterms:modified xsi:type="dcterms:W3CDTF">2015-12-03T07:08:33Z</dcterms:modified>
</cp:coreProperties>
</file>